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8370" tabRatio="601" activeTab="1"/>
  </bookViews>
  <sheets>
    <sheet name="IS" sheetId="1" r:id="rId1"/>
    <sheet name="BS" sheetId="2" r:id="rId2"/>
    <sheet name="Cashflow" sheetId="3" r:id="rId3"/>
    <sheet name="Changes in Equity " sheetId="4" r:id="rId4"/>
  </sheets>
  <definedNames>
    <definedName name="_xlnm.Print_Area" localSheetId="1">'BS'!$A$1:$D$64</definedName>
    <definedName name="_xlnm.Print_Area" localSheetId="2">'Cashflow'!$A$1:$E$67</definedName>
    <definedName name="_xlnm.Print_Area" localSheetId="3">'Changes in Equity '!$A$1:$I$38</definedName>
    <definedName name="_xlnm.Print_Area" localSheetId="0">'IS'!$A$1:$G$41</definedName>
    <definedName name="_xlnm.Print_Titles" localSheetId="1">'BS'!$1:$6</definedName>
    <definedName name="_xlnm.Print_Titles" localSheetId="0">'IS'!$1:$12</definedName>
  </definedNames>
  <calcPr fullCalcOnLoad="1"/>
</workbook>
</file>

<file path=xl/sharedStrings.xml><?xml version="1.0" encoding="utf-8"?>
<sst xmlns="http://schemas.openxmlformats.org/spreadsheetml/2006/main" count="180" uniqueCount="136">
  <si>
    <t>Taxation</t>
  </si>
  <si>
    <t>RM'000</t>
  </si>
  <si>
    <t>Deferred taxation</t>
  </si>
  <si>
    <t>Cash and bank balances</t>
  </si>
  <si>
    <t>Share capital</t>
  </si>
  <si>
    <t>Retained profits</t>
  </si>
  <si>
    <t>Revenue</t>
  </si>
  <si>
    <t>Inventories</t>
  </si>
  <si>
    <t>Interest income</t>
  </si>
  <si>
    <t>Total</t>
  </si>
  <si>
    <t>Net profit for the period</t>
  </si>
  <si>
    <t>Trade receivables</t>
  </si>
  <si>
    <t>Finance costs</t>
  </si>
  <si>
    <t>CASH AND CASH EQUIVALENTS AT BEGINNING OF PERIOD</t>
  </si>
  <si>
    <t>CASH AND CASH EQUIVALENTS AT END OF PERIOD</t>
  </si>
  <si>
    <t>GE-SHEN CORPORATION BERHAD</t>
  </si>
  <si>
    <t>Company No. 633814-X</t>
  </si>
  <si>
    <t>(Incorporated In Malaysia)</t>
  </si>
  <si>
    <t xml:space="preserve">INDIVIDUAL QUARTER </t>
  </si>
  <si>
    <t>Current Quarter</t>
  </si>
  <si>
    <t>Preceding Year Corresponding Quarter</t>
  </si>
  <si>
    <t>Current Year To Date</t>
  </si>
  <si>
    <t xml:space="preserve">Preceding Year Corresponding Period </t>
  </si>
  <si>
    <t xml:space="preserve">Depreciation </t>
  </si>
  <si>
    <t>Property, plant and equipment</t>
  </si>
  <si>
    <t>Goodwill on consolidation</t>
  </si>
  <si>
    <t>Other receivables, deposits and prepayments</t>
  </si>
  <si>
    <t>Fixed deposits</t>
  </si>
  <si>
    <t>Trade payables</t>
  </si>
  <si>
    <t>Other payables and accruals</t>
  </si>
  <si>
    <t>Hire purchase payables</t>
  </si>
  <si>
    <t>Bank borrowings</t>
  </si>
  <si>
    <t>As Of</t>
  </si>
  <si>
    <t>Adjustments for:-</t>
  </si>
  <si>
    <t>Non-cash items</t>
  </si>
  <si>
    <t>Non-operating items</t>
  </si>
  <si>
    <t>Operating profit before changes in working capital</t>
  </si>
  <si>
    <t>Net changes in current assets</t>
  </si>
  <si>
    <t>Net changes in current liabilities</t>
  </si>
  <si>
    <t>Interest paid</t>
  </si>
  <si>
    <t>Tax paid</t>
  </si>
  <si>
    <t>Purchases of property, plant and equipment</t>
  </si>
  <si>
    <t>Repayments of term loans</t>
  </si>
  <si>
    <t>Repayments of hire purchase</t>
  </si>
  <si>
    <t>Other income</t>
  </si>
  <si>
    <t>NA</t>
  </si>
  <si>
    <t>Share premium</t>
  </si>
  <si>
    <t>Interest received</t>
  </si>
  <si>
    <t>Negative goodwill released to income</t>
  </si>
  <si>
    <t>Amortisation of goodwill</t>
  </si>
  <si>
    <t>CUMULATIVE QUARTERS</t>
  </si>
  <si>
    <t>Proceeds from disposal of plant and equipment</t>
  </si>
  <si>
    <t xml:space="preserve">Dividends </t>
  </si>
  <si>
    <t>NON-CURRENT ASSETS</t>
  </si>
  <si>
    <t>Interim dividend paid</t>
  </si>
  <si>
    <t>Dividend paid</t>
  </si>
  <si>
    <t>Tax recoverable</t>
  </si>
  <si>
    <t>Attributable to:</t>
  </si>
  <si>
    <t>Equity Holders of The Parent</t>
  </si>
  <si>
    <t>Unaudited</t>
  </si>
  <si>
    <t>Audited</t>
  </si>
  <si>
    <t>CASH FLOWS FROM OPERATING ACTIVITIES</t>
  </si>
  <si>
    <t>CASH FROM OPERATIONS</t>
  </si>
  <si>
    <t>NET CASH FROM OPERATING ACTIVITIES</t>
  </si>
  <si>
    <t>CASH FLOWS FOR FINANCING ACTIVITIES</t>
  </si>
  <si>
    <t>NET CASH FOR FINANCING ACTIVITIES</t>
  </si>
  <si>
    <t>Non-distributable</t>
  </si>
  <si>
    <t>Distributable</t>
  </si>
  <si>
    <t>Attributable to Equity Holders of the Parent</t>
  </si>
  <si>
    <t>As at 1 January 2006, previously stated</t>
  </si>
  <si>
    <t>Effect of adopting FRS 3</t>
  </si>
  <si>
    <t>A1</t>
  </si>
  <si>
    <t>As at 1 January 2006, restated</t>
  </si>
  <si>
    <t>Note</t>
  </si>
  <si>
    <t>As at 1 January 2005, previously stated</t>
  </si>
  <si>
    <t>As at 1 January 2005, restated</t>
  </si>
  <si>
    <t>* Cash and cash equivalents included in the cashflow statements comprise of the following:</t>
  </si>
  <si>
    <t>Fixed Deposits</t>
  </si>
  <si>
    <t>31 Dec 2005</t>
  </si>
  <si>
    <t>NET CASH FOR INVESTING ACTIVITIES</t>
  </si>
  <si>
    <t>NON-CURRENT LIABILITIES</t>
  </si>
  <si>
    <t>CONDENSED CONSOLIDATED BALANCE SHEETS</t>
  </si>
  <si>
    <t>CURRENT ASSETS</t>
  </si>
  <si>
    <t>CURRENT LIABILITIES</t>
  </si>
  <si>
    <t>Net Assets Per Ordinary Share Attributable to Equity Holders of the Parent (RM)</t>
  </si>
  <si>
    <t>Equity Attributable to Equity Holders of the Parent</t>
  </si>
  <si>
    <t>NET INCREASE/(DECREASE) IN CASH AND CASH EQUIVALENTS</t>
  </si>
  <si>
    <t>Final dividend declared</t>
  </si>
  <si>
    <t>*</t>
  </si>
  <si>
    <t>Note:</t>
  </si>
  <si>
    <t>* represent amount less than 1 sen</t>
  </si>
  <si>
    <t>Preliminary expenses</t>
  </si>
  <si>
    <t>NET CHANGE IN FOREX</t>
  </si>
  <si>
    <t>(The condensed consolidated income statements should be read in conjunction with the audited financial statements for the year ended 31 December 2005 and accompanying explanatory notes attached to the interim financial statements)</t>
  </si>
  <si>
    <t>(The condensed consolidated balance sheets should be read in conjunction with the audited financial statements for the year ended 31 December 2005 and accompanying explanatory notes attached to the interim financial statements)</t>
  </si>
  <si>
    <t>(The condensed consolidated cash flow statements should be read in conjunction with the audited financial statements for the year ended 31 December 2005 and accompanying explanatory notes attached to the interim financial statements)</t>
  </si>
  <si>
    <t>(The condensed consolidated statement of changes in equity should be read in conjunction with the audited financial statements for the year ended 31 December 2005 and accompanying explanatory notes attached to the interim financial statements)</t>
  </si>
  <si>
    <t>(Restated)</t>
  </si>
  <si>
    <t>Exchange translation reserve</t>
  </si>
  <si>
    <t>EFFECT OF CHANGES IN EXCHANGE RATES</t>
  </si>
  <si>
    <t>Exchange</t>
  </si>
  <si>
    <t>translation</t>
  </si>
  <si>
    <t>reserve</t>
  </si>
  <si>
    <t>Translation differences</t>
  </si>
  <si>
    <t>31 Dec 2006</t>
  </si>
  <si>
    <t>Treasury shares</t>
  </si>
  <si>
    <t>31 DECEMBER 2006</t>
  </si>
  <si>
    <t>AS OF 31 DECEMBER 2006</t>
  </si>
  <si>
    <t>UNAUDITED CONDENSED CONSOLIDATED INCOME STATEMENTS FOR THE FOURTH QUARTER ENDED</t>
  </si>
  <si>
    <t>Earnings per share (sen)</t>
  </si>
  <si>
    <t>Profit before taxation</t>
  </si>
  <si>
    <t>Share</t>
  </si>
  <si>
    <t>capital</t>
  </si>
  <si>
    <t>premium</t>
  </si>
  <si>
    <t>Retained</t>
  </si>
  <si>
    <t>profits</t>
  </si>
  <si>
    <t>Treasury</t>
  </si>
  <si>
    <t>share</t>
  </si>
  <si>
    <t>As at 31 December 2006</t>
  </si>
  <si>
    <t>As at 31 December 2005</t>
  </si>
  <si>
    <t>UNAUDITED CONDENSED CONSOLIDATED CASH FLOW STATEMENTS FOR THE FOURTH QUARTER ENDED</t>
  </si>
  <si>
    <t>Drawdown of term loan</t>
  </si>
  <si>
    <t>Net (repayment)/drawdown of other short-term bank borrowings</t>
  </si>
  <si>
    <t>Basic (note B13)</t>
  </si>
  <si>
    <t>Diluted (note B13)</t>
  </si>
  <si>
    <t>TOTAL ASSETS</t>
  </si>
  <si>
    <t>EQUITY AND LIABILITIES</t>
  </si>
  <si>
    <t xml:space="preserve">EQUITY  </t>
  </si>
  <si>
    <t>TOTAL LIABILITIES</t>
  </si>
  <si>
    <t>TOTAL EQUITY AND LIABILITIES</t>
  </si>
  <si>
    <t>Profit before interest, depreciation and amortisation</t>
  </si>
  <si>
    <t>Buyback of shares</t>
  </si>
  <si>
    <t>UNAUDITED CONDENSED CONSOLIDATED STATEMENT OF CHANGES IN EQUITY FOR THE PERIOD ENDED 31 DECEMBER 2006</t>
  </si>
  <si>
    <t>Repurchased shares held as treasury shares</t>
  </si>
  <si>
    <t>Final dividend proposed</t>
  </si>
  <si>
    <t>Proposed dividend</t>
  </si>
</sst>
</file>

<file path=xl/styles.xml><?xml version="1.0" encoding="utf-8"?>
<styleSheet xmlns="http://schemas.openxmlformats.org/spreadsheetml/2006/main">
  <numFmts count="5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dd\ mmmm\ yyyy"/>
    <numFmt numFmtId="195" formatCode="&quot;Yes&quot;;&quot;Yes&quot;;&quot;No&quot;"/>
    <numFmt numFmtId="196" formatCode="&quot;True&quot;;&quot;True&quot;;&quot;False&quot;"/>
    <numFmt numFmtId="197" formatCode="&quot;On&quot;;&quot;On&quot;;&quot;Off&quot;"/>
    <numFmt numFmtId="198" formatCode="0.0%"/>
    <numFmt numFmtId="199" formatCode="0.0"/>
    <numFmt numFmtId="200" formatCode="#,##0.0_);[Red]\(#,##0.0\)"/>
    <numFmt numFmtId="201" formatCode="_(* #,##0.0_);_(* \(#,##0.0\);_(* &quot;-&quot;?_);_(@_)"/>
    <numFmt numFmtId="202" formatCode="0.0000000"/>
    <numFmt numFmtId="203" formatCode="0.000000"/>
    <numFmt numFmtId="204" formatCode="0.00000"/>
    <numFmt numFmtId="205" formatCode="0.0000"/>
    <numFmt numFmtId="206" formatCode="0.000"/>
    <numFmt numFmtId="207" formatCode="0.000000000"/>
    <numFmt numFmtId="208" formatCode="0.0000000000"/>
    <numFmt numFmtId="209" formatCode="0.00000000"/>
    <numFmt numFmtId="210" formatCode="0.000%"/>
    <numFmt numFmtId="211" formatCode="0.0000%"/>
    <numFmt numFmtId="212" formatCode="mm/dd/yy"/>
    <numFmt numFmtId="213" formatCode="[$€-2]\ #,##0.00_);[Red]\([$€-2]\ #,##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sz val="14"/>
      <name val="Times New Roman"/>
      <family val="1"/>
    </font>
    <font>
      <u val="single"/>
      <sz val="9"/>
      <color indexed="12"/>
      <name val="Arial"/>
      <family val="0"/>
    </font>
    <font>
      <u val="single"/>
      <sz val="9"/>
      <color indexed="36"/>
      <name val="Arial"/>
      <family val="0"/>
    </font>
    <font>
      <sz val="11"/>
      <name val="Times New Roman"/>
      <family val="1"/>
    </font>
    <font>
      <b/>
      <sz val="14"/>
      <name val="Arial"/>
      <family val="2"/>
    </font>
    <font>
      <sz val="8"/>
      <name val="Arial"/>
      <family val="2"/>
    </font>
    <font>
      <sz val="9"/>
      <name val="Arial"/>
      <family val="2"/>
    </font>
    <font>
      <b/>
      <sz val="10"/>
      <name val="Arial"/>
      <family val="2"/>
    </font>
    <font>
      <b/>
      <sz val="11"/>
      <name val="Arial"/>
      <family val="2"/>
    </font>
    <font>
      <b/>
      <sz val="13"/>
      <name val="Arial"/>
      <family val="2"/>
    </font>
    <font>
      <sz val="11"/>
      <name val="Arial"/>
      <family val="2"/>
    </font>
    <font>
      <b/>
      <sz val="11"/>
      <color indexed="10"/>
      <name val="Arial"/>
      <family val="2"/>
    </font>
    <font>
      <b/>
      <u val="single"/>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26">
    <xf numFmtId="0" fontId="0" fillId="0" borderId="0" xfId="0" applyAlignment="1">
      <alignment/>
    </xf>
    <xf numFmtId="0" fontId="1" fillId="0" borderId="0" xfId="0" applyFont="1" applyFill="1" applyAlignment="1">
      <alignment/>
    </xf>
    <xf numFmtId="193" fontId="1" fillId="0" borderId="0" xfId="15" applyNumberFormat="1" applyFont="1" applyFill="1" applyAlignment="1">
      <alignment/>
    </xf>
    <xf numFmtId="0" fontId="6" fillId="0" borderId="0" xfId="21" applyFill="1">
      <alignment/>
      <protection/>
    </xf>
    <xf numFmtId="0" fontId="0" fillId="0" borderId="0" xfId="0" applyFont="1" applyFill="1" applyAlignment="1">
      <alignment/>
    </xf>
    <xf numFmtId="0" fontId="0" fillId="0" borderId="0" xfId="0" applyFont="1" applyFill="1" applyBorder="1" applyAlignment="1">
      <alignment/>
    </xf>
    <xf numFmtId="0" fontId="14" fillId="0" borderId="0" xfId="0" applyFont="1" applyFill="1" applyAlignment="1">
      <alignment/>
    </xf>
    <xf numFmtId="0" fontId="0" fillId="0" borderId="0" xfId="0" applyFont="1" applyFill="1" applyAlignment="1">
      <alignment horizontal="left"/>
    </xf>
    <xf numFmtId="0" fontId="17" fillId="0" borderId="0" xfId="0" applyFont="1" applyFill="1" applyAlignment="1">
      <alignment/>
    </xf>
    <xf numFmtId="0" fontId="15" fillId="0" borderId="0" xfId="0" applyFont="1" applyFill="1" applyAlignment="1">
      <alignment horizontal="right"/>
    </xf>
    <xf numFmtId="193" fontId="17" fillId="0" borderId="1" xfId="15" applyNumberFormat="1" applyFont="1" applyFill="1" applyBorder="1" applyAlignment="1">
      <alignment vertical="center"/>
    </xf>
    <xf numFmtId="193" fontId="17" fillId="0" borderId="0" xfId="15" applyNumberFormat="1" applyFont="1" applyFill="1" applyBorder="1" applyAlignment="1">
      <alignment vertical="center"/>
    </xf>
    <xf numFmtId="193" fontId="17" fillId="0" borderId="2" xfId="15" applyNumberFormat="1" applyFont="1" applyFill="1" applyBorder="1" applyAlignment="1">
      <alignment wrapText="1"/>
    </xf>
    <xf numFmtId="193" fontId="17" fillId="0" borderId="2" xfId="15" applyNumberFormat="1" applyFont="1" applyFill="1" applyBorder="1" applyAlignment="1">
      <alignment vertical="top"/>
    </xf>
    <xf numFmtId="193" fontId="17" fillId="0" borderId="0" xfId="15" applyNumberFormat="1" applyFont="1" applyFill="1" applyAlignment="1">
      <alignment vertical="top"/>
    </xf>
    <xf numFmtId="193" fontId="15" fillId="0" borderId="0" xfId="15" applyNumberFormat="1" applyFont="1" applyFill="1" applyAlignment="1">
      <alignment/>
    </xf>
    <xf numFmtId="0" fontId="17" fillId="0" borderId="0" xfId="0" applyFont="1" applyFill="1" applyAlignment="1">
      <alignment horizontal="left" vertical="top" wrapText="1" indent="1"/>
    </xf>
    <xf numFmtId="0" fontId="17" fillId="0" borderId="0" xfId="0" applyFont="1" applyFill="1" applyAlignment="1">
      <alignment vertical="top" wrapText="1"/>
    </xf>
    <xf numFmtId="43" fontId="17" fillId="0" borderId="0" xfId="15" applyFont="1" applyFill="1" applyAlignment="1">
      <alignment vertical="top"/>
    </xf>
    <xf numFmtId="0" fontId="10" fillId="0" borderId="0" xfId="0" applyFont="1" applyFill="1" applyAlignment="1">
      <alignment/>
    </xf>
    <xf numFmtId="0" fontId="15" fillId="0" borderId="0" xfId="0" applyFont="1" applyFill="1" applyAlignment="1">
      <alignment horizontal="center"/>
    </xf>
    <xf numFmtId="15" fontId="15" fillId="0" borderId="0" xfId="0" applyNumberFormat="1" applyFont="1" applyFill="1" applyAlignment="1" quotePrefix="1">
      <alignment horizontal="center" vertical="top" wrapText="1"/>
    </xf>
    <xf numFmtId="193" fontId="17" fillId="0" borderId="0" xfId="15" applyNumberFormat="1" applyFont="1" applyFill="1" applyBorder="1" applyAlignment="1">
      <alignment wrapText="1"/>
    </xf>
    <xf numFmtId="193" fontId="17" fillId="0" borderId="0" xfId="15" applyNumberFormat="1" applyFont="1" applyFill="1" applyBorder="1" applyAlignment="1">
      <alignment vertical="top"/>
    </xf>
    <xf numFmtId="14" fontId="15" fillId="0" borderId="0" xfId="0" applyNumberFormat="1" applyFont="1" applyFill="1" applyAlignment="1" quotePrefix="1">
      <alignment horizontal="center"/>
    </xf>
    <xf numFmtId="193" fontId="17" fillId="0" borderId="0" xfId="15" applyNumberFormat="1" applyFont="1" applyFill="1" applyAlignment="1">
      <alignment/>
    </xf>
    <xf numFmtId="193" fontId="17" fillId="0" borderId="2" xfId="15" applyNumberFormat="1" applyFont="1" applyFill="1" applyBorder="1" applyAlignment="1">
      <alignment/>
    </xf>
    <xf numFmtId="193" fontId="17" fillId="0" borderId="3" xfId="15" applyNumberFormat="1" applyFont="1" applyFill="1" applyBorder="1" applyAlignment="1">
      <alignment/>
    </xf>
    <xf numFmtId="193" fontId="17" fillId="0" borderId="4" xfId="15" applyNumberFormat="1" applyFont="1" applyFill="1" applyBorder="1" applyAlignment="1">
      <alignment/>
    </xf>
    <xf numFmtId="193" fontId="17" fillId="0" borderId="0" xfId="15" applyNumberFormat="1" applyFont="1" applyFill="1" applyBorder="1" applyAlignment="1">
      <alignment/>
    </xf>
    <xf numFmtId="193" fontId="15" fillId="0" borderId="0" xfId="15" applyNumberFormat="1" applyFont="1" applyFill="1" applyBorder="1" applyAlignment="1">
      <alignment/>
    </xf>
    <xf numFmtId="193" fontId="17" fillId="0" borderId="5" xfId="15" applyNumberFormat="1" applyFont="1" applyFill="1" applyBorder="1" applyAlignment="1">
      <alignment/>
    </xf>
    <xf numFmtId="193" fontId="17" fillId="0" borderId="6" xfId="15" applyNumberFormat="1" applyFont="1" applyFill="1" applyBorder="1" applyAlignment="1">
      <alignment/>
    </xf>
    <xf numFmtId="193" fontId="17" fillId="0" borderId="7" xfId="15" applyNumberFormat="1" applyFont="1" applyFill="1" applyBorder="1" applyAlignment="1">
      <alignment/>
    </xf>
    <xf numFmtId="43" fontId="17" fillId="0" borderId="0" xfId="15" applyFont="1" applyFill="1" applyBorder="1" applyAlignment="1">
      <alignment/>
    </xf>
    <xf numFmtId="0" fontId="17" fillId="0" borderId="0" xfId="0" applyFont="1" applyFill="1" applyBorder="1" applyAlignment="1">
      <alignment/>
    </xf>
    <xf numFmtId="0" fontId="15" fillId="0" borderId="0" xfId="0" applyFont="1" applyFill="1" applyBorder="1" applyAlignment="1">
      <alignment horizontal="right"/>
    </xf>
    <xf numFmtId="14" fontId="15" fillId="0" borderId="0" xfId="0" applyNumberFormat="1" applyFont="1" applyFill="1" applyAlignment="1">
      <alignment horizontal="right"/>
    </xf>
    <xf numFmtId="193" fontId="17" fillId="0" borderId="2" xfId="15" applyNumberFormat="1" applyFont="1" applyFill="1" applyBorder="1" applyAlignment="1">
      <alignment horizontal="right"/>
    </xf>
    <xf numFmtId="0" fontId="17" fillId="0" borderId="0" xfId="21" applyFont="1" applyFill="1" applyAlignment="1">
      <alignment horizontal="right" vertical="top" wrapText="1"/>
      <protection/>
    </xf>
    <xf numFmtId="193" fontId="17" fillId="0" borderId="0" xfId="21" applyNumberFormat="1" applyFont="1" applyFill="1" applyAlignment="1">
      <alignment/>
      <protection/>
    </xf>
    <xf numFmtId="193" fontId="17" fillId="0" borderId="0" xfId="15" applyNumberFormat="1" applyFont="1" applyFill="1" applyBorder="1" applyAlignment="1">
      <alignment horizontal="right"/>
    </xf>
    <xf numFmtId="43" fontId="17" fillId="0" borderId="0" xfId="15" applyFont="1" applyFill="1" applyAlignment="1">
      <alignment horizontal="right" vertical="top"/>
    </xf>
    <xf numFmtId="193" fontId="17" fillId="0" borderId="0" xfId="15" applyNumberFormat="1" applyFont="1" applyFill="1" applyAlignment="1">
      <alignment horizontal="right" vertical="top"/>
    </xf>
    <xf numFmtId="0" fontId="17" fillId="0" borderId="0" xfId="0" applyNumberFormat="1" applyFont="1" applyFill="1" applyAlignment="1">
      <alignment horizontal="left" vertical="top"/>
    </xf>
    <xf numFmtId="0" fontId="17" fillId="0" borderId="0" xfId="0" applyFont="1" applyFill="1" applyAlignment="1">
      <alignment horizontal="left" indent="1"/>
    </xf>
    <xf numFmtId="193" fontId="17" fillId="0" borderId="0" xfId="15" applyNumberFormat="1" applyFont="1" applyFill="1" applyAlignment="1">
      <alignment/>
    </xf>
    <xf numFmtId="0" fontId="17" fillId="0" borderId="0" xfId="21" applyFont="1" applyFill="1" applyAlignment="1">
      <alignment horizontal="left" wrapText="1"/>
      <protection/>
    </xf>
    <xf numFmtId="0" fontId="17" fillId="0" borderId="0" xfId="21" applyFont="1" applyFill="1" applyAlignment="1">
      <alignment/>
      <protection/>
    </xf>
    <xf numFmtId="0" fontId="6" fillId="0" borderId="0" xfId="21" applyFill="1" applyAlignment="1">
      <alignment/>
      <protection/>
    </xf>
    <xf numFmtId="0" fontId="2" fillId="0" borderId="0" xfId="0" applyFont="1" applyFill="1" applyAlignment="1">
      <alignment/>
    </xf>
    <xf numFmtId="193" fontId="17" fillId="0" borderId="8" xfId="15" applyNumberFormat="1" applyFont="1" applyFill="1" applyBorder="1" applyAlignment="1">
      <alignment/>
    </xf>
    <xf numFmtId="0" fontId="17" fillId="0" borderId="0" xfId="21" applyFont="1" applyFill="1">
      <alignment/>
      <protection/>
    </xf>
    <xf numFmtId="0" fontId="2" fillId="0" borderId="0" xfId="21" applyFont="1" applyFill="1">
      <alignment/>
      <protection/>
    </xf>
    <xf numFmtId="193" fontId="17" fillId="0" borderId="1" xfId="15" applyNumberFormat="1" applyFont="1" applyFill="1" applyBorder="1" applyAlignment="1">
      <alignment/>
    </xf>
    <xf numFmtId="15" fontId="15" fillId="0" borderId="0" xfId="0" applyNumberFormat="1" applyFont="1" applyFill="1" applyAlignment="1" quotePrefix="1">
      <alignment/>
    </xf>
    <xf numFmtId="0" fontId="15" fillId="0" borderId="0" xfId="21" applyFont="1" applyFill="1" applyAlignment="1">
      <alignment horizontal="center" vertical="top" wrapText="1"/>
      <protection/>
    </xf>
    <xf numFmtId="0" fontId="16" fillId="0" borderId="0" xfId="0" applyFont="1" applyFill="1" applyBorder="1" applyAlignment="1">
      <alignment horizontal="left"/>
    </xf>
    <xf numFmtId="0" fontId="4"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lignment horizontal="center"/>
    </xf>
    <xf numFmtId="0" fontId="14" fillId="0" borderId="0" xfId="0" applyFont="1" applyFill="1" applyAlignment="1">
      <alignment horizontal="left"/>
    </xf>
    <xf numFmtId="0" fontId="5"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xf>
    <xf numFmtId="0" fontId="6" fillId="0" borderId="0" xfId="21" applyFill="1" applyAlignment="1">
      <alignment horizontal="right" vertical="top" wrapText="1"/>
      <protection/>
    </xf>
    <xf numFmtId="193" fontId="15" fillId="0" borderId="0" xfId="15" applyNumberFormat="1" applyFont="1" applyFill="1" applyAlignment="1">
      <alignment/>
    </xf>
    <xf numFmtId="193" fontId="17" fillId="0" borderId="2" xfId="15" applyNumberFormat="1" applyFont="1" applyFill="1" applyBorder="1" applyAlignment="1">
      <alignment/>
    </xf>
    <xf numFmtId="193" fontId="17" fillId="0" borderId="1" xfId="15" applyNumberFormat="1" applyFont="1" applyFill="1" applyBorder="1" applyAlignment="1">
      <alignment/>
    </xf>
    <xf numFmtId="193" fontId="17" fillId="0" borderId="0" xfId="15" applyNumberFormat="1" applyFont="1" applyFill="1" applyBorder="1" applyAlignment="1">
      <alignment/>
    </xf>
    <xf numFmtId="193" fontId="17" fillId="0" borderId="0" xfId="15" applyNumberFormat="1" applyFont="1" applyFill="1" applyAlignment="1">
      <alignment horizontal="center"/>
    </xf>
    <xf numFmtId="0" fontId="17" fillId="0" borderId="0" xfId="0" applyFont="1" applyFill="1" applyAlignment="1">
      <alignment horizontal="left" vertical="top" wrapText="1"/>
    </xf>
    <xf numFmtId="0" fontId="6" fillId="0" borderId="0" xfId="21" applyFont="1" applyFill="1">
      <alignment/>
      <protection/>
    </xf>
    <xf numFmtId="15" fontId="15" fillId="0" borderId="0" xfId="21" applyNumberFormat="1" applyFont="1" applyFill="1" quotePrefix="1">
      <alignment/>
      <protection/>
    </xf>
    <xf numFmtId="0" fontId="15" fillId="0" borderId="0" xfId="0" applyFont="1" applyFill="1" applyAlignment="1">
      <alignment wrapText="1"/>
    </xf>
    <xf numFmtId="0" fontId="15" fillId="0" borderId="0" xfId="0" applyFont="1" applyFill="1" applyAlignment="1">
      <alignment horizontal="center" wrapText="1"/>
    </xf>
    <xf numFmtId="0" fontId="17" fillId="0" borderId="0" xfId="21" applyFont="1" applyFill="1" applyAlignment="1">
      <alignment wrapText="1"/>
      <protection/>
    </xf>
    <xf numFmtId="0" fontId="2" fillId="0" borderId="0" xfId="21" applyFont="1" applyFill="1" applyAlignment="1">
      <alignment wrapText="1"/>
      <protection/>
    </xf>
    <xf numFmtId="0" fontId="17" fillId="0" borderId="0" xfId="0" applyFont="1" applyFill="1" applyBorder="1" applyAlignment="1">
      <alignment horizontal="left"/>
    </xf>
    <xf numFmtId="0" fontId="17" fillId="0" borderId="0" xfId="0" applyFont="1" applyFill="1" applyAlignment="1">
      <alignment horizontal="left"/>
    </xf>
    <xf numFmtId="0" fontId="11"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xf>
    <xf numFmtId="0" fontId="15" fillId="0" borderId="0" xfId="0" applyFont="1" applyFill="1" applyAlignment="1" quotePrefix="1">
      <alignment/>
    </xf>
    <xf numFmtId="0" fontId="17" fillId="0" borderId="0" xfId="0" applyFont="1" applyFill="1" applyAlignment="1">
      <alignment horizontal="center"/>
    </xf>
    <xf numFmtId="0" fontId="15" fillId="0" borderId="0" xfId="0" applyNumberFormat="1" applyFont="1" applyFill="1" applyAlignment="1">
      <alignment horizontal="left"/>
    </xf>
    <xf numFmtId="0" fontId="17" fillId="0" borderId="0" xfId="0" applyFont="1" applyFill="1" applyAlignment="1">
      <alignment vertical="center"/>
    </xf>
    <xf numFmtId="0" fontId="17" fillId="0" borderId="0" xfId="0" applyNumberFormat="1" applyFont="1" applyFill="1" applyAlignment="1">
      <alignment horizontal="left"/>
    </xf>
    <xf numFmtId="0" fontId="15" fillId="0" borderId="0" xfId="0" applyNumberFormat="1" applyFont="1" applyFill="1" applyAlignment="1">
      <alignment horizontal="left" vertical="top" wrapText="1"/>
    </xf>
    <xf numFmtId="0" fontId="17" fillId="0" borderId="0" xfId="0" applyFont="1" applyFill="1" applyBorder="1" applyAlignment="1">
      <alignment vertical="center"/>
    </xf>
    <xf numFmtId="0" fontId="10" fillId="0" borderId="0" xfId="0" applyFont="1" applyFill="1" applyBorder="1" applyAlignment="1">
      <alignment/>
    </xf>
    <xf numFmtId="0" fontId="17" fillId="0" borderId="0" xfId="0" applyNumberFormat="1" applyFont="1" applyFill="1" applyAlignment="1">
      <alignment horizontal="left" wrapText="1"/>
    </xf>
    <xf numFmtId="0" fontId="17" fillId="0" borderId="0" xfId="0" applyFont="1" applyFill="1" applyBorder="1" applyAlignment="1">
      <alignment wrapText="1"/>
    </xf>
    <xf numFmtId="0" fontId="10" fillId="0" borderId="0" xfId="0" applyFont="1" applyFill="1" applyBorder="1" applyAlignment="1">
      <alignment wrapText="1"/>
    </xf>
    <xf numFmtId="0" fontId="17" fillId="0" borderId="0" xfId="0" applyFont="1" applyFill="1" applyAlignment="1">
      <alignment vertical="top"/>
    </xf>
    <xf numFmtId="0" fontId="10" fillId="0" borderId="0" xfId="0" applyFont="1" applyFill="1" applyAlignment="1">
      <alignment vertical="top"/>
    </xf>
    <xf numFmtId="0" fontId="15" fillId="0" borderId="0" xfId="0" applyNumberFormat="1" applyFont="1" applyFill="1" applyAlignment="1">
      <alignment horizontal="left" vertical="center" wrapText="1"/>
    </xf>
    <xf numFmtId="0" fontId="15" fillId="0" borderId="0" xfId="0" applyFont="1" applyFill="1" applyAlignment="1">
      <alignment vertical="center"/>
    </xf>
    <xf numFmtId="193" fontId="17" fillId="0" borderId="0" xfId="15" applyNumberFormat="1" applyFont="1" applyFill="1" applyAlignment="1">
      <alignment vertical="center"/>
    </xf>
    <xf numFmtId="0" fontId="10" fillId="0" borderId="0" xfId="0" applyFont="1" applyFill="1" applyAlignment="1">
      <alignment vertical="center"/>
    </xf>
    <xf numFmtId="0" fontId="17" fillId="0" borderId="0" xfId="0" applyFont="1" applyFill="1" applyAlignment="1">
      <alignment/>
    </xf>
    <xf numFmtId="193" fontId="17" fillId="0" borderId="0" xfId="15" applyNumberFormat="1" applyFont="1" applyFill="1" applyAlignment="1">
      <alignment horizontal="right"/>
    </xf>
    <xf numFmtId="0" fontId="12" fillId="0" borderId="0" xfId="0" applyFont="1" applyFill="1" applyAlignment="1">
      <alignment horizontal="left" vertical="top" wrapText="1"/>
    </xf>
    <xf numFmtId="0" fontId="12" fillId="0" borderId="0" xfId="0" applyFont="1" applyFill="1" applyAlignment="1">
      <alignment vertical="top" wrapText="1"/>
    </xf>
    <xf numFmtId="43" fontId="12" fillId="0" borderId="0" xfId="15" applyFont="1" applyFill="1" applyAlignment="1">
      <alignment vertical="top"/>
    </xf>
    <xf numFmtId="193" fontId="12" fillId="0" borderId="0" xfId="15" applyNumberFormat="1" applyFont="1" applyFill="1" applyAlignment="1">
      <alignment vertical="top"/>
    </xf>
    <xf numFmtId="0" fontId="19" fillId="0" borderId="0" xfId="0" applyFont="1" applyFill="1" applyAlignment="1">
      <alignment horizontal="center"/>
    </xf>
    <xf numFmtId="0" fontId="17" fillId="0" borderId="0" xfId="21" applyFont="1" applyFill="1" applyAlignment="1">
      <alignment horizontal="center" wrapText="1"/>
      <protection/>
    </xf>
    <xf numFmtId="0" fontId="14" fillId="0" borderId="0" xfId="0" applyFont="1" applyFill="1" applyBorder="1" applyAlignment="1">
      <alignment horizontal="right"/>
    </xf>
    <xf numFmtId="193" fontId="0" fillId="0" borderId="0" xfId="15" applyNumberFormat="1" applyFont="1" applyFill="1" applyBorder="1" applyAlignment="1">
      <alignment horizontal="right"/>
    </xf>
    <xf numFmtId="193" fontId="0" fillId="0" borderId="9" xfId="15" applyNumberFormat="1" applyFont="1" applyFill="1" applyBorder="1" applyAlignment="1">
      <alignment horizontal="right"/>
    </xf>
    <xf numFmtId="0" fontId="17" fillId="0" borderId="0" xfId="0" applyFont="1" applyFill="1" applyAlignment="1">
      <alignment wrapText="1"/>
    </xf>
    <xf numFmtId="0" fontId="15" fillId="0" borderId="0" xfId="21" applyFont="1" applyFill="1" applyAlignment="1">
      <alignment horizontal="center"/>
      <protection/>
    </xf>
    <xf numFmtId="193" fontId="6" fillId="0" borderId="0" xfId="21" applyNumberFormat="1" applyFill="1">
      <alignment/>
      <protection/>
    </xf>
    <xf numFmtId="0" fontId="15" fillId="0" borderId="0" xfId="0" applyFont="1" applyFill="1" applyAlignment="1">
      <alignment horizontal="left"/>
    </xf>
    <xf numFmtId="0" fontId="18" fillId="0" borderId="0" xfId="0" applyFont="1" applyFill="1" applyAlignment="1">
      <alignment horizontal="justify" wrapText="1"/>
    </xf>
    <xf numFmtId="0" fontId="0" fillId="0" borderId="0" xfId="0" applyAlignment="1">
      <alignment horizontal="justify" wrapText="1"/>
    </xf>
    <xf numFmtId="0" fontId="16" fillId="0" borderId="0" xfId="0" applyFont="1" applyFill="1" applyBorder="1" applyAlignment="1">
      <alignment horizontal="left"/>
    </xf>
    <xf numFmtId="0" fontId="0" fillId="0" borderId="0" xfId="0" applyFont="1" applyFill="1" applyBorder="1" applyAlignment="1">
      <alignment horizontal="left"/>
    </xf>
    <xf numFmtId="0" fontId="19" fillId="0" borderId="0" xfId="0" applyFont="1" applyFill="1" applyAlignment="1">
      <alignment horizontal="center"/>
    </xf>
    <xf numFmtId="0" fontId="7" fillId="0" borderId="0" xfId="0" applyFont="1" applyFill="1" applyAlignment="1">
      <alignment horizontal="center"/>
    </xf>
    <xf numFmtId="0" fontId="16" fillId="0" borderId="0" xfId="0" applyFont="1" applyFill="1" applyAlignment="1">
      <alignment horizontal="left"/>
    </xf>
    <xf numFmtId="0" fontId="15" fillId="0" borderId="0" xfId="21" applyFont="1" applyFill="1" applyAlignment="1">
      <alignment horizontal="center"/>
      <protection/>
    </xf>
    <xf numFmtId="0" fontId="17" fillId="0" borderId="0" xfId="21" applyFont="1" applyFill="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7</xdr:row>
      <xdr:rowOff>104775</xdr:rowOff>
    </xdr:from>
    <xdr:to>
      <xdr:col>8</xdr:col>
      <xdr:colOff>762000</xdr:colOff>
      <xdr:row>7</xdr:row>
      <xdr:rowOff>104775</xdr:rowOff>
    </xdr:to>
    <xdr:sp>
      <xdr:nvSpPr>
        <xdr:cNvPr id="1" name="Line 1"/>
        <xdr:cNvSpPr>
          <a:spLocks/>
        </xdr:cNvSpPr>
      </xdr:nvSpPr>
      <xdr:spPr>
        <a:xfrm>
          <a:off x="7581900" y="1419225"/>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7</xdr:row>
      <xdr:rowOff>95250</xdr:rowOff>
    </xdr:from>
    <xdr:to>
      <xdr:col>3</xdr:col>
      <xdr:colOff>723900</xdr:colOff>
      <xdr:row>7</xdr:row>
      <xdr:rowOff>95250</xdr:rowOff>
    </xdr:to>
    <xdr:sp>
      <xdr:nvSpPr>
        <xdr:cNvPr id="2" name="Line 2"/>
        <xdr:cNvSpPr>
          <a:spLocks/>
        </xdr:cNvSpPr>
      </xdr:nvSpPr>
      <xdr:spPr>
        <a:xfrm flipH="1">
          <a:off x="3028950" y="1409700"/>
          <a:ext cx="1571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8</xdr:row>
      <xdr:rowOff>104775</xdr:rowOff>
    </xdr:from>
    <xdr:to>
      <xdr:col>6</xdr:col>
      <xdr:colOff>0</xdr:colOff>
      <xdr:row>8</xdr:row>
      <xdr:rowOff>104775</xdr:rowOff>
    </xdr:to>
    <xdr:sp>
      <xdr:nvSpPr>
        <xdr:cNvPr id="3" name="Line 3"/>
        <xdr:cNvSpPr>
          <a:spLocks/>
        </xdr:cNvSpPr>
      </xdr:nvSpPr>
      <xdr:spPr>
        <a:xfrm>
          <a:off x="5381625" y="16097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8</xdr:row>
      <xdr:rowOff>104775</xdr:rowOff>
    </xdr:from>
    <xdr:to>
      <xdr:col>3</xdr:col>
      <xdr:colOff>266700</xdr:colOff>
      <xdr:row>8</xdr:row>
      <xdr:rowOff>104775</xdr:rowOff>
    </xdr:to>
    <xdr:sp>
      <xdr:nvSpPr>
        <xdr:cNvPr id="4" name="Line 4"/>
        <xdr:cNvSpPr>
          <a:spLocks/>
        </xdr:cNvSpPr>
      </xdr:nvSpPr>
      <xdr:spPr>
        <a:xfrm flipH="1">
          <a:off x="3038475" y="16097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xdr:row>
      <xdr:rowOff>95250</xdr:rowOff>
    </xdr:from>
    <xdr:to>
      <xdr:col>6</xdr:col>
      <xdr:colOff>428625</xdr:colOff>
      <xdr:row>8</xdr:row>
      <xdr:rowOff>95250</xdr:rowOff>
    </xdr:to>
    <xdr:sp>
      <xdr:nvSpPr>
        <xdr:cNvPr id="5" name="Line 5"/>
        <xdr:cNvSpPr>
          <a:spLocks/>
        </xdr:cNvSpPr>
      </xdr:nvSpPr>
      <xdr:spPr>
        <a:xfrm flipH="1">
          <a:off x="6553200" y="16002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8</xdr:row>
      <xdr:rowOff>104775</xdr:rowOff>
    </xdr:from>
    <xdr:to>
      <xdr:col>7</xdr:col>
      <xdr:colOff>857250</xdr:colOff>
      <xdr:row>8</xdr:row>
      <xdr:rowOff>104775</xdr:rowOff>
    </xdr:to>
    <xdr:sp>
      <xdr:nvSpPr>
        <xdr:cNvPr id="6" name="Line 6"/>
        <xdr:cNvSpPr>
          <a:spLocks/>
        </xdr:cNvSpPr>
      </xdr:nvSpPr>
      <xdr:spPr>
        <a:xfrm>
          <a:off x="7877175" y="16097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1"/>
  <sheetViews>
    <sheetView showGridLines="0" zoomScaleSheetLayoutView="100" workbookViewId="0" topLeftCell="A16">
      <selection activeCell="A47" sqref="A47"/>
    </sheetView>
  </sheetViews>
  <sheetFormatPr defaultColWidth="9.140625" defaultRowHeight="12.75"/>
  <cols>
    <col min="1" max="1" width="35.8515625" style="4" customWidth="1"/>
    <col min="2" max="2" width="0.9921875" style="4" customWidth="1"/>
    <col min="3" max="4" width="17.7109375" style="4" customWidth="1"/>
    <col min="5" max="5" width="1.7109375" style="4" customWidth="1"/>
    <col min="6" max="7" width="17.7109375" style="4" customWidth="1"/>
    <col min="8" max="8" width="9.00390625" style="4" customWidth="1"/>
    <col min="9" max="16384" width="9.140625" style="1" customWidth="1"/>
  </cols>
  <sheetData>
    <row r="1" spans="1:9" ht="18.75">
      <c r="A1" s="119" t="s">
        <v>15</v>
      </c>
      <c r="B1" s="119"/>
      <c r="C1" s="119"/>
      <c r="D1" s="119"/>
      <c r="E1" s="119"/>
      <c r="F1" s="119"/>
      <c r="G1" s="119"/>
      <c r="H1" s="82"/>
      <c r="I1" s="58"/>
    </row>
    <row r="2" spans="1:9" ht="12.75">
      <c r="A2" s="120" t="s">
        <v>16</v>
      </c>
      <c r="B2" s="120"/>
      <c r="C2" s="120"/>
      <c r="D2" s="120"/>
      <c r="E2" s="120"/>
      <c r="F2" s="120"/>
      <c r="G2" s="120"/>
      <c r="H2" s="83"/>
      <c r="I2" s="60"/>
    </row>
    <row r="3" spans="1:7" ht="12.75">
      <c r="A3" s="7" t="s">
        <v>17</v>
      </c>
      <c r="B3" s="7"/>
      <c r="C3" s="7"/>
      <c r="D3" s="7"/>
      <c r="E3" s="7"/>
      <c r="F3" s="7"/>
      <c r="G3" s="61"/>
    </row>
    <row r="4" spans="1:7" ht="15">
      <c r="A4" s="66"/>
      <c r="G4" s="6"/>
    </row>
    <row r="5" spans="1:8" s="19" customFormat="1" ht="15">
      <c r="A5" s="66" t="s">
        <v>108</v>
      </c>
      <c r="B5" s="8"/>
      <c r="C5" s="8"/>
      <c r="D5" s="8"/>
      <c r="E5" s="8"/>
      <c r="F5" s="8"/>
      <c r="G5" s="8"/>
      <c r="H5" s="8"/>
    </row>
    <row r="6" spans="1:8" s="19" customFormat="1" ht="15">
      <c r="A6" s="85" t="s">
        <v>106</v>
      </c>
      <c r="B6" s="8"/>
      <c r="C6" s="8"/>
      <c r="D6" s="8"/>
      <c r="E6" s="8"/>
      <c r="F6" s="8"/>
      <c r="G6" s="8"/>
      <c r="H6" s="8"/>
    </row>
    <row r="7" spans="1:8" s="19" customFormat="1" ht="15">
      <c r="A7" s="85"/>
      <c r="B7" s="8"/>
      <c r="C7" s="8"/>
      <c r="D7" s="8"/>
      <c r="E7" s="8"/>
      <c r="F7" s="8"/>
      <c r="G7" s="8"/>
      <c r="H7" s="8"/>
    </row>
    <row r="8" spans="1:8" s="19" customFormat="1" ht="15">
      <c r="A8" s="8"/>
      <c r="B8" s="8"/>
      <c r="C8" s="121" t="s">
        <v>18</v>
      </c>
      <c r="D8" s="121"/>
      <c r="E8" s="8"/>
      <c r="F8" s="121" t="s">
        <v>50</v>
      </c>
      <c r="G8" s="121"/>
      <c r="H8" s="8"/>
    </row>
    <row r="9" spans="1:8" s="19" customFormat="1" ht="45">
      <c r="A9" s="8"/>
      <c r="B9" s="8"/>
      <c r="C9" s="20" t="s">
        <v>19</v>
      </c>
      <c r="D9" s="77" t="s">
        <v>20</v>
      </c>
      <c r="E9" s="8"/>
      <c r="F9" s="77" t="s">
        <v>21</v>
      </c>
      <c r="G9" s="77" t="s">
        <v>22</v>
      </c>
      <c r="H9" s="8"/>
    </row>
    <row r="10" spans="1:8" s="19" customFormat="1" ht="15">
      <c r="A10" s="86"/>
      <c r="B10" s="86"/>
      <c r="C10" s="21" t="s">
        <v>104</v>
      </c>
      <c r="D10" s="21" t="s">
        <v>78</v>
      </c>
      <c r="E10" s="20"/>
      <c r="F10" s="21" t="str">
        <f>C10</f>
        <v>31 Dec 2006</v>
      </c>
      <c r="G10" s="21" t="str">
        <f>D10</f>
        <v>31 Dec 2005</v>
      </c>
      <c r="H10" s="86"/>
    </row>
    <row r="11" spans="1:8" s="19" customFormat="1" ht="15">
      <c r="A11" s="86"/>
      <c r="B11" s="86"/>
      <c r="C11" s="20" t="s">
        <v>1</v>
      </c>
      <c r="D11" s="20" t="s">
        <v>1</v>
      </c>
      <c r="E11" s="20"/>
      <c r="F11" s="20" t="s">
        <v>1</v>
      </c>
      <c r="G11" s="20" t="s">
        <v>1</v>
      </c>
      <c r="H11" s="86"/>
    </row>
    <row r="12" spans="1:8" s="19" customFormat="1" ht="15">
      <c r="A12" s="8"/>
      <c r="B12" s="8"/>
      <c r="C12" s="8"/>
      <c r="D12" s="8"/>
      <c r="E12" s="8"/>
      <c r="F12" s="8"/>
      <c r="G12" s="8"/>
      <c r="H12" s="8"/>
    </row>
    <row r="13" spans="1:8" s="19" customFormat="1" ht="15.75" thickBot="1">
      <c r="A13" s="87" t="s">
        <v>6</v>
      </c>
      <c r="B13" s="88"/>
      <c r="C13" s="10">
        <v>22006</v>
      </c>
      <c r="D13" s="10">
        <v>24861</v>
      </c>
      <c r="E13" s="29"/>
      <c r="F13" s="10">
        <v>86802</v>
      </c>
      <c r="G13" s="10">
        <v>86608</v>
      </c>
      <c r="H13" s="8"/>
    </row>
    <row r="14" spans="1:8" s="19" customFormat="1" ht="15">
      <c r="A14" s="87"/>
      <c r="B14" s="88"/>
      <c r="C14" s="11"/>
      <c r="D14" s="11"/>
      <c r="E14" s="29"/>
      <c r="F14" s="11"/>
      <c r="G14" s="11"/>
      <c r="H14" s="8"/>
    </row>
    <row r="15" spans="1:8" s="19" customFormat="1" ht="15.75" thickBot="1">
      <c r="A15" s="87" t="s">
        <v>44</v>
      </c>
      <c r="B15" s="88"/>
      <c r="C15" s="10">
        <v>119</v>
      </c>
      <c r="D15" s="10">
        <v>66</v>
      </c>
      <c r="E15" s="29"/>
      <c r="F15" s="10">
        <v>237</v>
      </c>
      <c r="G15" s="10">
        <v>355</v>
      </c>
      <c r="H15" s="8"/>
    </row>
    <row r="16" spans="1:8" s="19" customFormat="1" ht="15">
      <c r="A16" s="89"/>
      <c r="B16" s="88"/>
      <c r="C16" s="11"/>
      <c r="D16" s="11"/>
      <c r="E16" s="25"/>
      <c r="F16" s="11"/>
      <c r="G16" s="11"/>
      <c r="H16" s="8"/>
    </row>
    <row r="17" spans="1:8" s="92" customFormat="1" ht="30">
      <c r="A17" s="90" t="s">
        <v>130</v>
      </c>
      <c r="B17" s="91"/>
      <c r="C17" s="41">
        <f>C24-C22-C21-C20-C19-C18</f>
        <v>2259</v>
      </c>
      <c r="D17" s="41">
        <v>3634</v>
      </c>
      <c r="E17" s="41"/>
      <c r="F17" s="41">
        <f>F24-F18-F19-F20-F21-F22</f>
        <v>9961</v>
      </c>
      <c r="G17" s="41">
        <f>G24-G18-G19-G20-G21-G22</f>
        <v>5765</v>
      </c>
      <c r="H17" s="35"/>
    </row>
    <row r="18" spans="1:8" s="92" customFormat="1" ht="15">
      <c r="A18" s="89" t="s">
        <v>8</v>
      </c>
      <c r="B18" s="91"/>
      <c r="C18" s="11">
        <v>47</v>
      </c>
      <c r="D18" s="11">
        <v>14</v>
      </c>
      <c r="E18" s="29"/>
      <c r="F18" s="41">
        <v>94</v>
      </c>
      <c r="G18" s="11">
        <v>149</v>
      </c>
      <c r="H18" s="35"/>
    </row>
    <row r="19" spans="1:8" s="92" customFormat="1" ht="15">
      <c r="A19" s="89" t="s">
        <v>48</v>
      </c>
      <c r="B19" s="91"/>
      <c r="C19" s="11">
        <v>0</v>
      </c>
      <c r="D19" s="11">
        <v>12</v>
      </c>
      <c r="E19" s="29"/>
      <c r="F19" s="41">
        <f>C19</f>
        <v>0</v>
      </c>
      <c r="G19" s="11">
        <v>46</v>
      </c>
      <c r="H19" s="35"/>
    </row>
    <row r="20" spans="1:8" s="92" customFormat="1" ht="15">
      <c r="A20" s="89" t="s">
        <v>49</v>
      </c>
      <c r="B20" s="91"/>
      <c r="C20" s="11">
        <v>0</v>
      </c>
      <c r="D20" s="11">
        <v>-31</v>
      </c>
      <c r="E20" s="29"/>
      <c r="F20" s="41">
        <f>C20</f>
        <v>0</v>
      </c>
      <c r="G20" s="11">
        <v>-118</v>
      </c>
      <c r="H20" s="35"/>
    </row>
    <row r="21" spans="1:8" s="92" customFormat="1" ht="15">
      <c r="A21" s="89" t="s">
        <v>12</v>
      </c>
      <c r="B21" s="91"/>
      <c r="C21" s="11">
        <v>-46</v>
      </c>
      <c r="D21" s="11">
        <v>-70</v>
      </c>
      <c r="E21" s="29"/>
      <c r="F21" s="41">
        <v>-223</v>
      </c>
      <c r="G21" s="11">
        <v>-365</v>
      </c>
      <c r="H21" s="35"/>
    </row>
    <row r="22" spans="1:8" s="95" customFormat="1" ht="15">
      <c r="A22" s="93" t="s">
        <v>23</v>
      </c>
      <c r="B22" s="94"/>
      <c r="C22" s="12">
        <v>-1125</v>
      </c>
      <c r="D22" s="12">
        <v>-1159</v>
      </c>
      <c r="E22" s="22"/>
      <c r="F22" s="12">
        <v>-4567</v>
      </c>
      <c r="G22" s="12">
        <v>-4422</v>
      </c>
      <c r="H22" s="94"/>
    </row>
    <row r="23" spans="1:8" s="95" customFormat="1" ht="15">
      <c r="A23" s="93"/>
      <c r="B23" s="94"/>
      <c r="C23" s="22"/>
      <c r="D23" s="22"/>
      <c r="E23" s="22"/>
      <c r="F23" s="22"/>
      <c r="G23" s="22"/>
      <c r="H23" s="94"/>
    </row>
    <row r="24" spans="1:8" s="92" customFormat="1" ht="15">
      <c r="A24" s="87" t="s">
        <v>110</v>
      </c>
      <c r="B24" s="91"/>
      <c r="C24" s="11">
        <v>1135</v>
      </c>
      <c r="D24" s="11">
        <f>SUM(D17:D22)</f>
        <v>2400</v>
      </c>
      <c r="E24" s="29"/>
      <c r="F24" s="11">
        <v>5265</v>
      </c>
      <c r="G24" s="11">
        <v>1055</v>
      </c>
      <c r="H24" s="35"/>
    </row>
    <row r="25" spans="1:8" s="97" customFormat="1" ht="15">
      <c r="A25" s="44" t="s">
        <v>0</v>
      </c>
      <c r="B25" s="96"/>
      <c r="C25" s="13">
        <v>1011</v>
      </c>
      <c r="D25" s="13">
        <v>-657</v>
      </c>
      <c r="E25" s="14"/>
      <c r="F25" s="13">
        <v>-731</v>
      </c>
      <c r="G25" s="13">
        <v>-798</v>
      </c>
      <c r="H25" s="96"/>
    </row>
    <row r="26" spans="1:8" s="97" customFormat="1" ht="15">
      <c r="A26" s="44"/>
      <c r="B26" s="96"/>
      <c r="C26" s="23"/>
      <c r="D26" s="23"/>
      <c r="E26" s="23"/>
      <c r="F26" s="23"/>
      <c r="G26" s="23"/>
      <c r="H26" s="96"/>
    </row>
    <row r="27" spans="1:8" s="101" customFormat="1" ht="15.75" thickBot="1">
      <c r="A27" s="98" t="s">
        <v>10</v>
      </c>
      <c r="B27" s="99"/>
      <c r="C27" s="10">
        <f>C24+C25</f>
        <v>2146</v>
      </c>
      <c r="D27" s="10">
        <f>D24+D25</f>
        <v>1743</v>
      </c>
      <c r="E27" s="100"/>
      <c r="F27" s="10">
        <f>F24+F25</f>
        <v>4534</v>
      </c>
      <c r="G27" s="10">
        <f>G24+G25</f>
        <v>257</v>
      </c>
      <c r="H27" s="88"/>
    </row>
    <row r="28" spans="1:8" s="101" customFormat="1" ht="15">
      <c r="A28" s="98"/>
      <c r="B28" s="99"/>
      <c r="C28" s="11"/>
      <c r="D28" s="11"/>
      <c r="E28" s="100"/>
      <c r="F28" s="11"/>
      <c r="G28" s="11"/>
      <c r="H28" s="88"/>
    </row>
    <row r="29" spans="1:8" s="101" customFormat="1" ht="15">
      <c r="A29" s="8" t="s">
        <v>57</v>
      </c>
      <c r="B29" s="99"/>
      <c r="C29" s="11"/>
      <c r="D29" s="11"/>
      <c r="E29" s="100"/>
      <c r="F29" s="11"/>
      <c r="G29" s="11"/>
      <c r="H29" s="88"/>
    </row>
    <row r="30" spans="1:8" s="19" customFormat="1" ht="15.75" thickBot="1">
      <c r="A30" s="8" t="s">
        <v>58</v>
      </c>
      <c r="B30" s="102"/>
      <c r="C30" s="54">
        <f>C27</f>
        <v>2146</v>
      </c>
      <c r="D30" s="54">
        <f>D27</f>
        <v>1743</v>
      </c>
      <c r="E30" s="25"/>
      <c r="F30" s="54">
        <f>F27</f>
        <v>4534</v>
      </c>
      <c r="G30" s="54">
        <f>G27</f>
        <v>257</v>
      </c>
      <c r="H30" s="8"/>
    </row>
    <row r="31" spans="1:8" s="19" customFormat="1" ht="15">
      <c r="A31" s="8"/>
      <c r="B31" s="102"/>
      <c r="C31" s="15"/>
      <c r="D31" s="25"/>
      <c r="E31" s="25"/>
      <c r="F31" s="15"/>
      <c r="G31" s="25"/>
      <c r="H31" s="8"/>
    </row>
    <row r="32" spans="1:8" s="19" customFormat="1" ht="15">
      <c r="A32" s="73" t="s">
        <v>109</v>
      </c>
      <c r="B32" s="102"/>
      <c r="C32" s="15"/>
      <c r="D32" s="25"/>
      <c r="E32" s="25"/>
      <c r="F32" s="15"/>
      <c r="G32" s="25"/>
      <c r="H32" s="8"/>
    </row>
    <row r="33" spans="1:8" s="19" customFormat="1" ht="15">
      <c r="A33" s="16" t="s">
        <v>123</v>
      </c>
      <c r="B33" s="17"/>
      <c r="C33" s="43">
        <f>ROUND(C27/80000*100,0)</f>
        <v>3</v>
      </c>
      <c r="D33" s="43">
        <f>ROUND(D27/80000*100,0)</f>
        <v>2</v>
      </c>
      <c r="E33" s="43"/>
      <c r="F33" s="43">
        <f>ROUND(F27/80000*100,0)</f>
        <v>6</v>
      </c>
      <c r="G33" s="43" t="s">
        <v>88</v>
      </c>
      <c r="H33" s="43"/>
    </row>
    <row r="34" spans="1:8" s="19" customFormat="1" ht="15">
      <c r="A34" s="16" t="s">
        <v>124</v>
      </c>
      <c r="B34" s="17"/>
      <c r="C34" s="43" t="s">
        <v>45</v>
      </c>
      <c r="D34" s="42" t="s">
        <v>45</v>
      </c>
      <c r="E34" s="43"/>
      <c r="F34" s="43" t="s">
        <v>45</v>
      </c>
      <c r="G34" s="42" t="s">
        <v>45</v>
      </c>
      <c r="H34" s="8"/>
    </row>
    <row r="35" spans="1:8" s="19" customFormat="1" ht="17.25" customHeight="1">
      <c r="A35" s="16"/>
      <c r="B35" s="17"/>
      <c r="C35" s="18"/>
      <c r="D35" s="18"/>
      <c r="E35" s="14"/>
      <c r="F35" s="18"/>
      <c r="G35" s="18"/>
      <c r="H35" s="8"/>
    </row>
    <row r="36" spans="1:8" s="64" customFormat="1" ht="17.25" customHeight="1">
      <c r="A36" s="104" t="s">
        <v>89</v>
      </c>
      <c r="B36" s="105"/>
      <c r="C36" s="106"/>
      <c r="D36" s="106"/>
      <c r="E36" s="107"/>
      <c r="F36" s="106"/>
      <c r="G36" s="106"/>
      <c r="H36" s="84"/>
    </row>
    <row r="37" spans="1:8" s="64" customFormat="1" ht="17.25" customHeight="1">
      <c r="A37" s="104" t="s">
        <v>90</v>
      </c>
      <c r="B37" s="105"/>
      <c r="C37" s="106"/>
      <c r="D37" s="106"/>
      <c r="E37" s="107"/>
      <c r="F37" s="106"/>
      <c r="G37" s="106"/>
      <c r="H37" s="84"/>
    </row>
    <row r="39" spans="1:7" ht="18.75" customHeight="1">
      <c r="A39" s="117" t="s">
        <v>93</v>
      </c>
      <c r="B39" s="118"/>
      <c r="C39" s="118"/>
      <c r="D39" s="118"/>
      <c r="E39" s="118"/>
      <c r="F39" s="118"/>
      <c r="G39" s="118"/>
    </row>
    <row r="40" spans="1:7" ht="12.75">
      <c r="A40" s="118"/>
      <c r="B40" s="118"/>
      <c r="C40" s="118"/>
      <c r="D40" s="118"/>
      <c r="E40" s="118"/>
      <c r="F40" s="118"/>
      <c r="G40" s="118"/>
    </row>
    <row r="41" spans="1:7" ht="12.75">
      <c r="A41" s="118"/>
      <c r="B41" s="118"/>
      <c r="C41" s="118"/>
      <c r="D41" s="118"/>
      <c r="E41" s="118"/>
      <c r="F41" s="118"/>
      <c r="G41" s="118"/>
    </row>
  </sheetData>
  <mergeCells count="5">
    <mergeCell ref="A39:G41"/>
    <mergeCell ref="A1:G1"/>
    <mergeCell ref="A2:G2"/>
    <mergeCell ref="F8:G8"/>
    <mergeCell ref="C8:D8"/>
  </mergeCells>
  <printOptions/>
  <pageMargins left="0.65" right="0.25" top="0.56" bottom="0.75" header="0.38" footer="1.1"/>
  <pageSetup horizontalDpi="600" verticalDpi="600" orientation="portrait" paperSize="9" scale="84" r:id="rId1"/>
  <headerFooter alignWithMargins="0">
    <oddFooter>&amp;C&amp;8- 1 -</oddFooter>
  </headerFooter>
</worksheet>
</file>

<file path=xl/worksheets/sheet2.xml><?xml version="1.0" encoding="utf-8"?>
<worksheet xmlns="http://schemas.openxmlformats.org/spreadsheetml/2006/main" xmlns:r="http://schemas.openxmlformats.org/officeDocument/2006/relationships">
  <dimension ref="A1:G73"/>
  <sheetViews>
    <sheetView showGridLines="0" tabSelected="1" view="pageBreakPreview" zoomScaleSheetLayoutView="100" workbookViewId="0" topLeftCell="A23">
      <selection activeCell="B35" sqref="B35"/>
    </sheetView>
  </sheetViews>
  <sheetFormatPr defaultColWidth="9.140625" defaultRowHeight="12.75"/>
  <cols>
    <col min="1" max="1" width="62.421875" style="1" customWidth="1"/>
    <col min="2" max="2" width="17.28125" style="1" customWidth="1"/>
    <col min="3" max="3" width="4.57421875" style="1" customWidth="1"/>
    <col min="4" max="4" width="16.7109375" style="1" customWidth="1"/>
    <col min="5" max="16384" width="9.140625" style="1" customWidth="1"/>
  </cols>
  <sheetData>
    <row r="1" spans="1:7" ht="19.5" customHeight="1">
      <c r="A1" s="119" t="s">
        <v>15</v>
      </c>
      <c r="B1" s="119"/>
      <c r="C1" s="119"/>
      <c r="D1" s="119"/>
      <c r="E1" s="58"/>
      <c r="F1" s="58"/>
      <c r="G1" s="58"/>
    </row>
    <row r="2" spans="1:7" ht="12.75">
      <c r="A2" s="120" t="s">
        <v>16</v>
      </c>
      <c r="B2" s="120"/>
      <c r="C2" s="120"/>
      <c r="D2" s="120"/>
      <c r="E2" s="60"/>
      <c r="F2" s="60"/>
      <c r="G2" s="60"/>
    </row>
    <row r="3" spans="1:7" ht="12.75">
      <c r="A3" s="120" t="s">
        <v>17</v>
      </c>
      <c r="B3" s="120"/>
      <c r="C3" s="120"/>
      <c r="D3" s="120"/>
      <c r="E3" s="60"/>
      <c r="F3" s="60"/>
      <c r="G3" s="60"/>
    </row>
    <row r="4" ht="14.25">
      <c r="A4" s="62"/>
    </row>
    <row r="5" spans="1:5" ht="15">
      <c r="A5" s="66" t="s">
        <v>81</v>
      </c>
      <c r="B5" s="8"/>
      <c r="C5" s="8"/>
      <c r="D5" s="8"/>
      <c r="E5" s="19"/>
    </row>
    <row r="6" spans="1:5" ht="15">
      <c r="A6" s="66" t="s">
        <v>107</v>
      </c>
      <c r="B6" s="8"/>
      <c r="C6" s="8"/>
      <c r="D6" s="8"/>
      <c r="E6" s="19"/>
    </row>
    <row r="7" spans="1:5" ht="15">
      <c r="A7" s="66"/>
      <c r="B7" s="108" t="s">
        <v>59</v>
      </c>
      <c r="C7" s="8"/>
      <c r="D7" s="108" t="s">
        <v>60</v>
      </c>
      <c r="E7" s="19"/>
    </row>
    <row r="8" spans="1:5" s="50" customFormat="1" ht="15">
      <c r="A8" s="8"/>
      <c r="B8" s="24" t="s">
        <v>32</v>
      </c>
      <c r="C8" s="24"/>
      <c r="D8" s="24" t="s">
        <v>32</v>
      </c>
      <c r="E8" s="19"/>
    </row>
    <row r="9" spans="1:5" s="50" customFormat="1" ht="15">
      <c r="A9" s="8"/>
      <c r="B9" s="24" t="str">
        <f>'IS'!C10</f>
        <v>31 Dec 2006</v>
      </c>
      <c r="C9" s="20"/>
      <c r="D9" s="24" t="s">
        <v>78</v>
      </c>
      <c r="E9" s="19"/>
    </row>
    <row r="10" spans="1:5" s="50" customFormat="1" ht="15">
      <c r="A10" s="8"/>
      <c r="B10" s="20" t="s">
        <v>1</v>
      </c>
      <c r="C10" s="20"/>
      <c r="D10" s="20" t="s">
        <v>1</v>
      </c>
      <c r="E10" s="19"/>
    </row>
    <row r="11" spans="1:5" s="50" customFormat="1" ht="15">
      <c r="A11" s="8"/>
      <c r="C11" s="8"/>
      <c r="D11" s="20" t="s">
        <v>97</v>
      </c>
      <c r="E11" s="19"/>
    </row>
    <row r="12" spans="1:5" s="50" customFormat="1" ht="15">
      <c r="A12" s="66" t="s">
        <v>53</v>
      </c>
      <c r="B12" s="25"/>
      <c r="C12" s="25"/>
      <c r="D12" s="25"/>
      <c r="E12" s="19"/>
    </row>
    <row r="13" spans="1:5" s="50" customFormat="1" ht="15">
      <c r="A13" s="8" t="s">
        <v>24</v>
      </c>
      <c r="B13" s="25">
        <v>33141</v>
      </c>
      <c r="C13" s="25"/>
      <c r="D13" s="25">
        <v>35819</v>
      </c>
      <c r="E13" s="19"/>
    </row>
    <row r="14" spans="1:5" s="50" customFormat="1" ht="15">
      <c r="A14" s="8" t="s">
        <v>25</v>
      </c>
      <c r="B14" s="26">
        <v>2168</v>
      </c>
      <c r="C14" s="25"/>
      <c r="D14" s="26">
        <v>2168</v>
      </c>
      <c r="E14" s="19"/>
    </row>
    <row r="15" spans="1:5" s="50" customFormat="1" ht="6.75" customHeight="1">
      <c r="A15" s="66"/>
      <c r="B15" s="25"/>
      <c r="C15" s="25"/>
      <c r="D15" s="25"/>
      <c r="E15" s="19"/>
    </row>
    <row r="16" spans="1:5" s="50" customFormat="1" ht="15">
      <c r="A16" s="66"/>
      <c r="B16" s="25">
        <f>SUM(B13:B15)</f>
        <v>35309</v>
      </c>
      <c r="C16" s="25"/>
      <c r="D16" s="25">
        <f>SUM(D13:D15)</f>
        <v>37987</v>
      </c>
      <c r="E16" s="19"/>
    </row>
    <row r="17" spans="1:5" s="50" customFormat="1" ht="15">
      <c r="A17" s="66"/>
      <c r="B17" s="25"/>
      <c r="C17" s="25"/>
      <c r="D17" s="25"/>
      <c r="E17" s="19"/>
    </row>
    <row r="18" spans="1:5" s="50" customFormat="1" ht="15">
      <c r="A18" s="66" t="s">
        <v>82</v>
      </c>
      <c r="B18" s="25"/>
      <c r="C18" s="25"/>
      <c r="D18" s="25"/>
      <c r="E18" s="19"/>
    </row>
    <row r="19" spans="1:5" s="50" customFormat="1" ht="15">
      <c r="A19" s="45" t="s">
        <v>7</v>
      </c>
      <c r="B19" s="27">
        <v>5200</v>
      </c>
      <c r="C19" s="25"/>
      <c r="D19" s="27">
        <v>8262</v>
      </c>
      <c r="E19" s="19"/>
    </row>
    <row r="20" spans="1:5" s="50" customFormat="1" ht="15">
      <c r="A20" s="45" t="s">
        <v>11</v>
      </c>
      <c r="B20" s="28">
        <v>15621</v>
      </c>
      <c r="C20" s="25"/>
      <c r="D20" s="28">
        <v>16022</v>
      </c>
      <c r="E20" s="19"/>
    </row>
    <row r="21" spans="1:5" s="50" customFormat="1" ht="15">
      <c r="A21" s="45" t="s">
        <v>26</v>
      </c>
      <c r="B21" s="28">
        <v>2990</v>
      </c>
      <c r="C21" s="25"/>
      <c r="D21" s="28">
        <v>671</v>
      </c>
      <c r="E21" s="19"/>
    </row>
    <row r="22" spans="1:5" s="50" customFormat="1" ht="15">
      <c r="A22" s="45" t="s">
        <v>56</v>
      </c>
      <c r="B22" s="28">
        <v>1560</v>
      </c>
      <c r="C22" s="25"/>
      <c r="D22" s="28">
        <v>1215</v>
      </c>
      <c r="E22" s="19"/>
    </row>
    <row r="23" spans="1:5" s="50" customFormat="1" ht="15">
      <c r="A23" s="45" t="s">
        <v>27</v>
      </c>
      <c r="B23" s="28">
        <v>8570</v>
      </c>
      <c r="C23" s="25"/>
      <c r="D23" s="28">
        <v>1609</v>
      </c>
      <c r="E23" s="19"/>
    </row>
    <row r="24" spans="1:5" s="50" customFormat="1" ht="15">
      <c r="A24" s="45" t="s">
        <v>3</v>
      </c>
      <c r="B24" s="28">
        <v>2789</v>
      </c>
      <c r="C24" s="25"/>
      <c r="D24" s="28">
        <v>6572</v>
      </c>
      <c r="E24" s="19"/>
    </row>
    <row r="25" spans="1:5" s="50" customFormat="1" ht="15">
      <c r="A25" s="8"/>
      <c r="B25" s="51">
        <f>SUM(B19:B24)</f>
        <v>36730</v>
      </c>
      <c r="C25" s="25"/>
      <c r="D25" s="51">
        <f>SUM(D19:D24)</f>
        <v>34351</v>
      </c>
      <c r="E25" s="19"/>
    </row>
    <row r="26" spans="1:5" s="50" customFormat="1" ht="15">
      <c r="A26" s="35"/>
      <c r="B26" s="29"/>
      <c r="C26" s="29"/>
      <c r="D26" s="29"/>
      <c r="E26" s="19"/>
    </row>
    <row r="27" spans="1:5" s="50" customFormat="1" ht="15.75" thickBot="1">
      <c r="A27" s="66" t="s">
        <v>125</v>
      </c>
      <c r="B27" s="31">
        <f>B16+B25</f>
        <v>72039</v>
      </c>
      <c r="C27" s="25"/>
      <c r="D27" s="31">
        <f>D16+D25</f>
        <v>72338</v>
      </c>
      <c r="E27" s="19"/>
    </row>
    <row r="28" spans="1:5" s="50" customFormat="1" ht="15">
      <c r="A28" s="8"/>
      <c r="B28" s="29"/>
      <c r="C28" s="25"/>
      <c r="D28" s="30"/>
      <c r="E28" s="19"/>
    </row>
    <row r="29" spans="1:5" s="50" customFormat="1" ht="15">
      <c r="A29" s="66" t="s">
        <v>126</v>
      </c>
      <c r="B29" s="29"/>
      <c r="C29" s="25"/>
      <c r="D29" s="30"/>
      <c r="E29" s="19"/>
    </row>
    <row r="30" spans="1:5" s="50" customFormat="1" ht="15">
      <c r="A30" s="8" t="s">
        <v>127</v>
      </c>
      <c r="B30" s="25"/>
      <c r="C30" s="25"/>
      <c r="D30" s="25"/>
      <c r="E30" s="19"/>
    </row>
    <row r="31" spans="1:5" s="50" customFormat="1" ht="15">
      <c r="A31" s="81" t="s">
        <v>4</v>
      </c>
      <c r="B31" s="25">
        <v>40000</v>
      </c>
      <c r="C31" s="25"/>
      <c r="D31" s="25">
        <v>40000</v>
      </c>
      <c r="E31" s="19"/>
    </row>
    <row r="32" spans="1:5" s="50" customFormat="1" ht="15">
      <c r="A32" s="81" t="s">
        <v>46</v>
      </c>
      <c r="B32" s="25">
        <v>5593</v>
      </c>
      <c r="C32" s="25"/>
      <c r="D32" s="25">
        <v>5593</v>
      </c>
      <c r="E32" s="19"/>
    </row>
    <row r="33" spans="1:5" s="50" customFormat="1" ht="15">
      <c r="A33" s="81" t="s">
        <v>105</v>
      </c>
      <c r="B33" s="25">
        <v>-737</v>
      </c>
      <c r="C33" s="25"/>
      <c r="D33" s="25">
        <v>0</v>
      </c>
      <c r="E33" s="19"/>
    </row>
    <row r="34" spans="1:5" s="50" customFormat="1" ht="15">
      <c r="A34" s="81" t="s">
        <v>5</v>
      </c>
      <c r="B34" s="25">
        <f>'Changes in Equity '!G23</f>
        <v>6347</v>
      </c>
      <c r="C34" s="25"/>
      <c r="D34" s="25">
        <f>2517+834</f>
        <v>3351</v>
      </c>
      <c r="E34" s="19"/>
    </row>
    <row r="35" spans="1:5" s="50" customFormat="1" ht="15">
      <c r="A35" s="81" t="s">
        <v>135</v>
      </c>
      <c r="B35" s="25">
        <f>'Changes in Equity '!H23</f>
        <v>1538</v>
      </c>
      <c r="C35" s="25"/>
      <c r="D35" s="25">
        <v>0</v>
      </c>
      <c r="E35" s="19"/>
    </row>
    <row r="36" spans="1:5" s="50" customFormat="1" ht="15">
      <c r="A36" s="81" t="s">
        <v>98</v>
      </c>
      <c r="B36" s="25">
        <v>-82</v>
      </c>
      <c r="C36" s="25"/>
      <c r="D36" s="25">
        <v>0</v>
      </c>
      <c r="E36" s="19"/>
    </row>
    <row r="37" spans="1:5" s="50" customFormat="1" ht="15">
      <c r="A37" s="19"/>
      <c r="B37" s="32"/>
      <c r="C37" s="25"/>
      <c r="D37" s="32"/>
      <c r="E37" s="19"/>
    </row>
    <row r="38" spans="1:5" s="50" customFormat="1" ht="15">
      <c r="A38" s="8" t="s">
        <v>85</v>
      </c>
      <c r="B38" s="29">
        <f>SUM(B31:B36)</f>
        <v>52659</v>
      </c>
      <c r="C38" s="25"/>
      <c r="D38" s="29">
        <f>SUM(D31:D36)</f>
        <v>48944</v>
      </c>
      <c r="E38" s="19"/>
    </row>
    <row r="39" spans="1:5" s="50" customFormat="1" ht="15">
      <c r="A39" s="8"/>
      <c r="B39" s="25"/>
      <c r="C39" s="25"/>
      <c r="D39" s="25"/>
      <c r="E39" s="19"/>
    </row>
    <row r="40" spans="1:5" s="50" customFormat="1" ht="15">
      <c r="A40" s="66" t="s">
        <v>80</v>
      </c>
      <c r="B40" s="26"/>
      <c r="C40" s="25"/>
      <c r="D40" s="26"/>
      <c r="E40" s="19"/>
    </row>
    <row r="41" spans="1:5" s="50" customFormat="1" ht="15" hidden="1">
      <c r="A41" s="45" t="s">
        <v>30</v>
      </c>
      <c r="B41" s="28">
        <v>0</v>
      </c>
      <c r="C41" s="25"/>
      <c r="D41" s="28"/>
      <c r="E41" s="19"/>
    </row>
    <row r="42" spans="1:5" s="50" customFormat="1" ht="15">
      <c r="A42" s="45" t="s">
        <v>31</v>
      </c>
      <c r="B42" s="28">
        <v>1242</v>
      </c>
      <c r="C42" s="25"/>
      <c r="D42" s="28">
        <v>1377</v>
      </c>
      <c r="E42" s="19"/>
    </row>
    <row r="43" spans="1:5" s="50" customFormat="1" ht="15">
      <c r="A43" s="45" t="s">
        <v>2</v>
      </c>
      <c r="B43" s="33">
        <v>2935</v>
      </c>
      <c r="C43" s="25"/>
      <c r="D43" s="33">
        <v>2655</v>
      </c>
      <c r="E43" s="19"/>
    </row>
    <row r="44" spans="1:5" s="50" customFormat="1" ht="15" hidden="1">
      <c r="A44" s="45"/>
      <c r="B44" s="33"/>
      <c r="C44" s="25"/>
      <c r="D44" s="33"/>
      <c r="E44" s="19"/>
    </row>
    <row r="45" spans="1:5" s="50" customFormat="1" ht="15" hidden="1">
      <c r="A45" s="45"/>
      <c r="B45" s="25"/>
      <c r="C45" s="25"/>
      <c r="D45" s="25"/>
      <c r="E45" s="19"/>
    </row>
    <row r="46" spans="1:5" s="50" customFormat="1" ht="15">
      <c r="A46" s="45"/>
      <c r="B46" s="25">
        <f>SUM(B41:B45)</f>
        <v>4177</v>
      </c>
      <c r="C46" s="25"/>
      <c r="D46" s="25">
        <f>SUM(D41:D45)</f>
        <v>4032</v>
      </c>
      <c r="E46" s="19"/>
    </row>
    <row r="47" spans="1:5" s="50" customFormat="1" ht="15">
      <c r="A47" s="45"/>
      <c r="B47" s="25"/>
      <c r="C47" s="25"/>
      <c r="D47" s="29"/>
      <c r="E47" s="19"/>
    </row>
    <row r="48" spans="1:5" s="50" customFormat="1" ht="15">
      <c r="A48" s="66" t="s">
        <v>83</v>
      </c>
      <c r="B48" s="29"/>
      <c r="C48" s="25"/>
      <c r="D48" s="29"/>
      <c r="E48" s="19"/>
    </row>
    <row r="49" spans="1:5" s="50" customFormat="1" ht="15">
      <c r="A49" s="45" t="s">
        <v>28</v>
      </c>
      <c r="B49" s="27">
        <v>11512</v>
      </c>
      <c r="C49" s="25"/>
      <c r="D49" s="27">
        <v>14391</v>
      </c>
      <c r="E49" s="19"/>
    </row>
    <row r="50" spans="1:5" s="50" customFormat="1" ht="15">
      <c r="A50" s="45" t="s">
        <v>29</v>
      </c>
      <c r="B50" s="28">
        <v>1954</v>
      </c>
      <c r="C50" s="25"/>
      <c r="D50" s="28">
        <v>2039</v>
      </c>
      <c r="E50" s="19"/>
    </row>
    <row r="51" spans="1:5" s="50" customFormat="1" ht="15" hidden="1">
      <c r="A51" s="45" t="s">
        <v>30</v>
      </c>
      <c r="B51" s="28"/>
      <c r="C51" s="25"/>
      <c r="D51" s="28"/>
      <c r="E51" s="19"/>
    </row>
    <row r="52" spans="1:5" s="50" customFormat="1" ht="15">
      <c r="A52" s="45" t="s">
        <v>31</v>
      </c>
      <c r="B52" s="33">
        <v>1737</v>
      </c>
      <c r="C52" s="25"/>
      <c r="D52" s="33">
        <v>2932</v>
      </c>
      <c r="E52" s="19"/>
    </row>
    <row r="53" spans="1:5" s="50" customFormat="1" ht="15" hidden="1">
      <c r="A53" s="45" t="s">
        <v>0</v>
      </c>
      <c r="B53" s="28">
        <v>0</v>
      </c>
      <c r="C53" s="25"/>
      <c r="D53" s="28">
        <v>0</v>
      </c>
      <c r="E53" s="19"/>
    </row>
    <row r="54" spans="1:5" s="50" customFormat="1" ht="15">
      <c r="A54" s="8"/>
      <c r="B54" s="51">
        <f>SUM(B49:B53)</f>
        <v>15203</v>
      </c>
      <c r="C54" s="25"/>
      <c r="D54" s="51">
        <f>SUM(D49:D53)</f>
        <v>19362</v>
      </c>
      <c r="E54" s="19"/>
    </row>
    <row r="55" spans="1:5" s="50" customFormat="1" ht="15">
      <c r="A55" s="45"/>
      <c r="B55" s="25"/>
      <c r="C55" s="25"/>
      <c r="D55" s="25"/>
      <c r="E55" s="19"/>
    </row>
    <row r="56" spans="1:5" s="50" customFormat="1" ht="15">
      <c r="A56" s="116" t="s">
        <v>128</v>
      </c>
      <c r="B56" s="25">
        <f>B46+B54</f>
        <v>19380</v>
      </c>
      <c r="C56" s="25"/>
      <c r="D56" s="25">
        <f>D46+D54</f>
        <v>23394</v>
      </c>
      <c r="E56" s="19"/>
    </row>
    <row r="57" spans="1:5" s="50" customFormat="1" ht="15">
      <c r="A57" s="8"/>
      <c r="B57" s="25"/>
      <c r="C57" s="29"/>
      <c r="D57" s="25"/>
      <c r="E57" s="19"/>
    </row>
    <row r="58" spans="1:5" s="50" customFormat="1" ht="15.75" thickBot="1">
      <c r="A58" s="66" t="s">
        <v>129</v>
      </c>
      <c r="B58" s="31">
        <f>B38+B56</f>
        <v>72039</v>
      </c>
      <c r="C58" s="29"/>
      <c r="D58" s="31">
        <f>D38+D56</f>
        <v>72338</v>
      </c>
      <c r="E58" s="19"/>
    </row>
    <row r="59" spans="1:5" s="50" customFormat="1" ht="15">
      <c r="A59" s="8"/>
      <c r="B59" s="29"/>
      <c r="C59" s="29"/>
      <c r="D59" s="29"/>
      <c r="E59" s="19"/>
    </row>
    <row r="60" spans="1:5" s="50" customFormat="1" ht="29.25">
      <c r="A60" s="113" t="s">
        <v>84</v>
      </c>
      <c r="B60" s="34">
        <f>B38/80000</f>
        <v>0.6582375</v>
      </c>
      <c r="C60" s="25"/>
      <c r="D60" s="34">
        <f>D38/80000</f>
        <v>0.6118</v>
      </c>
      <c r="E60" s="19"/>
    </row>
    <row r="61" spans="1:5" s="50" customFormat="1" ht="8.25" customHeight="1">
      <c r="A61" s="8"/>
      <c r="B61" s="34"/>
      <c r="C61" s="25"/>
      <c r="D61" s="29"/>
      <c r="E61" s="19"/>
    </row>
    <row r="62" spans="1:4" ht="21.75" customHeight="1">
      <c r="A62" s="117" t="s">
        <v>94</v>
      </c>
      <c r="B62" s="118"/>
      <c r="C62" s="118"/>
      <c r="D62" s="118"/>
    </row>
    <row r="63" spans="1:4" ht="12.75">
      <c r="A63" s="118"/>
      <c r="B63" s="118"/>
      <c r="C63" s="118"/>
      <c r="D63" s="118"/>
    </row>
    <row r="64" spans="1:4" ht="12.75">
      <c r="A64" s="118"/>
      <c r="B64" s="118"/>
      <c r="C64" s="118"/>
      <c r="D64" s="118"/>
    </row>
    <row r="65" spans="2:4" ht="12.75">
      <c r="B65" s="2"/>
      <c r="C65" s="2"/>
      <c r="D65" s="2"/>
    </row>
    <row r="66" spans="2:4" ht="12.75">
      <c r="B66" s="2"/>
      <c r="C66" s="2"/>
      <c r="D66" s="2"/>
    </row>
    <row r="67" spans="2:4" ht="12.75">
      <c r="B67" s="2"/>
      <c r="C67" s="2"/>
      <c r="D67" s="2"/>
    </row>
    <row r="68" spans="2:4" ht="12.75">
      <c r="B68" s="2"/>
      <c r="C68" s="2"/>
      <c r="D68" s="2"/>
    </row>
    <row r="69" spans="2:4" ht="12.75">
      <c r="B69" s="2"/>
      <c r="C69" s="2"/>
      <c r="D69" s="2"/>
    </row>
    <row r="70" spans="2:4" ht="12.75">
      <c r="B70" s="2"/>
      <c r="C70" s="2"/>
      <c r="D70" s="2"/>
    </row>
    <row r="71" spans="2:4" ht="12.75">
      <c r="B71" s="2"/>
      <c r="C71" s="2"/>
      <c r="D71" s="2"/>
    </row>
    <row r="72" spans="2:4" ht="12.75">
      <c r="B72" s="2"/>
      <c r="C72" s="2"/>
      <c r="D72" s="2"/>
    </row>
    <row r="73" spans="2:4" ht="12.75">
      <c r="B73" s="2"/>
      <c r="C73" s="2"/>
      <c r="D73" s="2"/>
    </row>
  </sheetData>
  <mergeCells count="4">
    <mergeCell ref="A1:D1"/>
    <mergeCell ref="A2:D2"/>
    <mergeCell ref="A3:D3"/>
    <mergeCell ref="A62:D64"/>
  </mergeCells>
  <printOptions horizontalCentered="1"/>
  <pageMargins left="0" right="0" top="0.21" bottom="0.18" header="0.1" footer="0.31"/>
  <pageSetup horizontalDpi="600" verticalDpi="600" orientation="portrait" paperSize="9" scale="88" r:id="rId1"/>
  <headerFooter alignWithMargins="0">
    <oddFooter>&amp;C&amp;"Arial,Bold"&amp;8  - 2 -&amp;R
</oddFooter>
  </headerFooter>
</worksheet>
</file>

<file path=xl/worksheets/sheet3.xml><?xml version="1.0" encoding="utf-8"?>
<worksheet xmlns="http://schemas.openxmlformats.org/spreadsheetml/2006/main" xmlns:r="http://schemas.openxmlformats.org/officeDocument/2006/relationships">
  <dimension ref="A1:IV67"/>
  <sheetViews>
    <sheetView showGridLines="0" view="pageBreakPreview" zoomScale="75" zoomScaleSheetLayoutView="75" workbookViewId="0" topLeftCell="A21">
      <selection activeCell="A44" sqref="A44"/>
    </sheetView>
  </sheetViews>
  <sheetFormatPr defaultColWidth="9.140625" defaultRowHeight="12.75"/>
  <cols>
    <col min="1" max="1" width="5.57421875" style="3" customWidth="1"/>
    <col min="2" max="2" width="59.00390625" style="3" customWidth="1"/>
    <col min="3" max="3" width="18.8515625" style="3" customWidth="1"/>
    <col min="4" max="4" width="3.28125" style="3" customWidth="1"/>
    <col min="5" max="5" width="18.00390625" style="3" customWidth="1"/>
    <col min="6" max="6" width="1.7109375" style="3" customWidth="1"/>
    <col min="7" max="7" width="8.00390625" style="3" customWidth="1"/>
    <col min="8" max="8" width="4.8515625" style="3" customWidth="1"/>
    <col min="9" max="16384" width="8.00390625" style="3" customWidth="1"/>
  </cols>
  <sheetData>
    <row r="1" spans="1:9" ht="16.5">
      <c r="A1" s="123" t="s">
        <v>15</v>
      </c>
      <c r="B1" s="123"/>
      <c r="C1" s="123"/>
      <c r="D1" s="123"/>
      <c r="E1" s="123"/>
      <c r="F1" s="123"/>
      <c r="G1" s="1"/>
      <c r="H1" s="1"/>
      <c r="I1" s="63"/>
    </row>
    <row r="2" spans="1:256" s="74" customFormat="1" ht="15" customHeight="1">
      <c r="A2" s="4" t="s">
        <v>16</v>
      </c>
      <c r="B2" s="4"/>
      <c r="C2" s="4"/>
      <c r="D2" s="4"/>
      <c r="E2" s="4"/>
      <c r="F2" s="4"/>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row>
    <row r="3" spans="1:256" s="74" customFormat="1" ht="15.75" customHeight="1">
      <c r="A3" s="4" t="s">
        <v>17</v>
      </c>
      <c r="B3" s="4"/>
      <c r="C3" s="4"/>
      <c r="D3" s="4"/>
      <c r="E3" s="4"/>
      <c r="F3" s="4"/>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row>
    <row r="4" spans="1:10" ht="15">
      <c r="A4" s="35"/>
      <c r="B4" s="35"/>
      <c r="C4" s="35"/>
      <c r="D4" s="35"/>
      <c r="E4" s="35"/>
      <c r="F4" s="35"/>
      <c r="G4" s="35"/>
      <c r="H4" s="35"/>
      <c r="I4" s="65"/>
      <c r="J4" s="52"/>
    </row>
    <row r="5" spans="1:10" ht="15">
      <c r="A5" s="66" t="s">
        <v>120</v>
      </c>
      <c r="B5" s="66"/>
      <c r="C5" s="8"/>
      <c r="D5" s="8"/>
      <c r="E5" s="8"/>
      <c r="F5" s="8"/>
      <c r="G5" s="8"/>
      <c r="H5" s="8"/>
      <c r="I5" s="8"/>
      <c r="J5" s="52"/>
    </row>
    <row r="6" spans="1:10" ht="15">
      <c r="A6" s="75" t="str">
        <f>'IS'!A6</f>
        <v>31 DECEMBER 2006</v>
      </c>
      <c r="B6" s="52"/>
      <c r="C6" s="52"/>
      <c r="D6" s="52"/>
      <c r="E6" s="52"/>
      <c r="F6" s="52"/>
      <c r="G6" s="52"/>
      <c r="H6" s="52"/>
      <c r="I6" s="52"/>
      <c r="J6" s="52"/>
    </row>
    <row r="7" spans="1:10" s="79" customFormat="1" ht="48.75" customHeight="1">
      <c r="A7" s="76"/>
      <c r="B7" s="76"/>
      <c r="C7" s="77" t="s">
        <v>21</v>
      </c>
      <c r="D7" s="36"/>
      <c r="E7" s="77" t="s">
        <v>22</v>
      </c>
      <c r="F7" s="78"/>
      <c r="G7" s="78"/>
      <c r="H7" s="78"/>
      <c r="I7" s="78"/>
      <c r="J7" s="78"/>
    </row>
    <row r="8" spans="1:10" s="53" customFormat="1" ht="15">
      <c r="A8" s="66"/>
      <c r="B8" s="66"/>
      <c r="C8" s="21" t="str">
        <f>'BS'!B9</f>
        <v>31 Dec 2006</v>
      </c>
      <c r="E8" s="21" t="str">
        <f>'IS'!D10</f>
        <v>31 Dec 2005</v>
      </c>
      <c r="F8" s="52"/>
      <c r="G8" s="52"/>
      <c r="H8" s="52"/>
      <c r="I8" s="52"/>
      <c r="J8" s="52"/>
    </row>
    <row r="9" spans="1:10" s="53" customFormat="1" ht="15">
      <c r="A9" s="66"/>
      <c r="B9" s="66"/>
      <c r="C9" s="20" t="s">
        <v>1</v>
      </c>
      <c r="D9" s="36"/>
      <c r="E9" s="20" t="s">
        <v>1</v>
      </c>
      <c r="F9" s="52"/>
      <c r="G9" s="52"/>
      <c r="H9" s="52"/>
      <c r="I9" s="52"/>
      <c r="J9" s="52"/>
    </row>
    <row r="10" spans="1:10" s="53" customFormat="1" ht="15">
      <c r="A10" s="66"/>
      <c r="B10" s="66"/>
      <c r="C10" s="25"/>
      <c r="D10" s="29"/>
      <c r="E10" s="25"/>
      <c r="F10" s="52"/>
      <c r="G10" s="52"/>
      <c r="H10" s="52"/>
      <c r="I10" s="52"/>
      <c r="J10" s="52"/>
    </row>
    <row r="11" spans="1:10" s="53" customFormat="1" ht="19.5" customHeight="1">
      <c r="A11" s="66" t="s">
        <v>61</v>
      </c>
      <c r="B11" s="8"/>
      <c r="C11" s="25"/>
      <c r="D11" s="29"/>
      <c r="E11" s="25"/>
      <c r="F11" s="52"/>
      <c r="G11" s="52"/>
      <c r="H11" s="52"/>
      <c r="I11" s="52"/>
      <c r="J11" s="52"/>
    </row>
    <row r="12" spans="1:10" s="53" customFormat="1" ht="19.5" customHeight="1">
      <c r="A12" s="8" t="s">
        <v>110</v>
      </c>
      <c r="B12" s="8"/>
      <c r="C12" s="25">
        <f>'IS'!F24</f>
        <v>5265</v>
      </c>
      <c r="D12" s="29"/>
      <c r="E12" s="25">
        <v>1055</v>
      </c>
      <c r="F12" s="52"/>
      <c r="G12" s="52"/>
      <c r="H12" s="52"/>
      <c r="I12" s="52"/>
      <c r="J12" s="52"/>
    </row>
    <row r="13" spans="1:10" s="53" customFormat="1" ht="19.5" customHeight="1">
      <c r="A13" s="8" t="s">
        <v>33</v>
      </c>
      <c r="B13" s="8"/>
      <c r="C13" s="25"/>
      <c r="D13" s="29"/>
      <c r="E13" s="25"/>
      <c r="F13" s="52"/>
      <c r="G13" s="52"/>
      <c r="H13" s="52"/>
      <c r="I13" s="52"/>
      <c r="J13" s="52"/>
    </row>
    <row r="14" spans="1:10" s="53" customFormat="1" ht="14.25">
      <c r="A14" s="8" t="s">
        <v>34</v>
      </c>
      <c r="B14" s="8"/>
      <c r="C14" s="25">
        <v>4559</v>
      </c>
      <c r="D14" s="29"/>
      <c r="E14" s="25">
        <v>4617</v>
      </c>
      <c r="F14" s="52"/>
      <c r="G14" s="52"/>
      <c r="H14" s="52"/>
      <c r="I14" s="52"/>
      <c r="J14" s="52"/>
    </row>
    <row r="15" spans="1:10" s="53" customFormat="1" ht="14.25">
      <c r="A15" s="8" t="s">
        <v>35</v>
      </c>
      <c r="B15" s="8"/>
      <c r="C15" s="26">
        <v>129</v>
      </c>
      <c r="D15" s="29"/>
      <c r="E15" s="26">
        <v>216</v>
      </c>
      <c r="F15" s="52"/>
      <c r="G15" s="52"/>
      <c r="H15" s="52"/>
      <c r="I15" s="52"/>
      <c r="J15" s="52"/>
    </row>
    <row r="16" spans="1:10" s="53" customFormat="1" ht="14.25">
      <c r="A16" s="8"/>
      <c r="B16" s="8"/>
      <c r="C16" s="25"/>
      <c r="D16" s="29"/>
      <c r="E16" s="25"/>
      <c r="F16" s="52"/>
      <c r="G16" s="52"/>
      <c r="H16" s="52"/>
      <c r="I16" s="52"/>
      <c r="J16" s="52"/>
    </row>
    <row r="17" spans="1:10" s="53" customFormat="1" ht="14.25">
      <c r="A17" s="8" t="s">
        <v>36</v>
      </c>
      <c r="B17" s="8"/>
      <c r="C17" s="25">
        <f>SUM(C12:C16)</f>
        <v>9953</v>
      </c>
      <c r="D17" s="29"/>
      <c r="E17" s="25">
        <f>SUM(E12:E16)</f>
        <v>5888</v>
      </c>
      <c r="F17" s="52"/>
      <c r="G17" s="52"/>
      <c r="H17" s="52"/>
      <c r="I17" s="52"/>
      <c r="J17" s="52"/>
    </row>
    <row r="18" spans="1:10" s="53" customFormat="1" ht="14.25">
      <c r="A18" s="8" t="s">
        <v>37</v>
      </c>
      <c r="B18" s="8"/>
      <c r="C18" s="25">
        <v>1143</v>
      </c>
      <c r="D18" s="29"/>
      <c r="E18" s="25">
        <f>381</f>
        <v>381</v>
      </c>
      <c r="F18" s="52"/>
      <c r="G18" s="52"/>
      <c r="H18" s="52"/>
      <c r="I18" s="52"/>
      <c r="J18" s="52"/>
    </row>
    <row r="19" spans="1:10" s="53" customFormat="1" ht="14.25">
      <c r="A19" s="8" t="s">
        <v>38</v>
      </c>
      <c r="B19" s="8"/>
      <c r="C19" s="26">
        <v>-2919</v>
      </c>
      <c r="D19" s="29"/>
      <c r="E19" s="26">
        <v>2517</v>
      </c>
      <c r="F19" s="52"/>
      <c r="G19" s="52"/>
      <c r="H19" s="52"/>
      <c r="I19" s="52"/>
      <c r="J19" s="52"/>
    </row>
    <row r="20" spans="1:10" s="53" customFormat="1" ht="14.25">
      <c r="A20" s="8"/>
      <c r="B20" s="8"/>
      <c r="C20" s="25"/>
      <c r="D20" s="29"/>
      <c r="E20" s="25"/>
      <c r="F20" s="52"/>
      <c r="G20" s="52"/>
      <c r="H20" s="52"/>
      <c r="I20" s="52"/>
      <c r="J20" s="52"/>
    </row>
    <row r="21" spans="1:10" s="53" customFormat="1" ht="14.25">
      <c r="A21" s="8" t="s">
        <v>62</v>
      </c>
      <c r="B21" s="8"/>
      <c r="C21" s="25">
        <f>SUM(C17:C20)</f>
        <v>8177</v>
      </c>
      <c r="D21" s="29"/>
      <c r="E21" s="25">
        <f>SUM(E17:E20)</f>
        <v>8786</v>
      </c>
      <c r="F21" s="52"/>
      <c r="G21" s="52"/>
      <c r="H21" s="52"/>
      <c r="I21" s="52"/>
      <c r="J21" s="52"/>
    </row>
    <row r="22" spans="1:10" s="53" customFormat="1" ht="14.25">
      <c r="A22" s="8" t="s">
        <v>39</v>
      </c>
      <c r="B22" s="8"/>
      <c r="C22" s="25">
        <v>-223</v>
      </c>
      <c r="D22" s="29"/>
      <c r="E22" s="25">
        <v>-365</v>
      </c>
      <c r="F22" s="52"/>
      <c r="G22" s="52"/>
      <c r="H22" s="52"/>
      <c r="I22" s="52"/>
      <c r="J22" s="52"/>
    </row>
    <row r="23" spans="1:10" s="53" customFormat="1" ht="14.25">
      <c r="A23" s="8" t="s">
        <v>40</v>
      </c>
      <c r="B23" s="8"/>
      <c r="C23" s="26">
        <v>-796</v>
      </c>
      <c r="D23" s="29"/>
      <c r="E23" s="26">
        <v>-1810</v>
      </c>
      <c r="F23" s="52"/>
      <c r="G23" s="52"/>
      <c r="H23" s="52"/>
      <c r="I23" s="52"/>
      <c r="J23" s="52"/>
    </row>
    <row r="24" spans="1:10" s="53" customFormat="1" ht="14.25">
      <c r="A24" s="8"/>
      <c r="B24" s="8"/>
      <c r="C24" s="25"/>
      <c r="D24" s="29"/>
      <c r="E24" s="25"/>
      <c r="F24" s="52"/>
      <c r="G24" s="52"/>
      <c r="H24" s="52"/>
      <c r="I24" s="52"/>
      <c r="J24" s="52"/>
    </row>
    <row r="25" spans="1:10" s="53" customFormat="1" ht="14.25">
      <c r="A25" s="8" t="s">
        <v>63</v>
      </c>
      <c r="B25" s="8"/>
      <c r="C25" s="26">
        <f>SUM(C21:C24)</f>
        <v>7158</v>
      </c>
      <c r="D25" s="29"/>
      <c r="E25" s="26">
        <f>SUM(E21:E24)</f>
        <v>6611</v>
      </c>
      <c r="F25" s="52"/>
      <c r="G25" s="52"/>
      <c r="H25" s="52"/>
      <c r="I25" s="52"/>
      <c r="J25" s="52"/>
    </row>
    <row r="26" spans="1:10" s="53" customFormat="1" ht="14.25">
      <c r="A26" s="8"/>
      <c r="B26" s="8"/>
      <c r="C26" s="25"/>
      <c r="D26" s="29"/>
      <c r="E26" s="25"/>
      <c r="F26" s="52"/>
      <c r="G26" s="52"/>
      <c r="H26" s="52"/>
      <c r="I26" s="52"/>
      <c r="J26" s="52"/>
    </row>
    <row r="27" spans="1:10" s="53" customFormat="1" ht="15">
      <c r="A27" s="66" t="s">
        <v>79</v>
      </c>
      <c r="B27" s="8"/>
      <c r="C27" s="25"/>
      <c r="D27" s="29"/>
      <c r="E27" s="25"/>
      <c r="F27" s="52"/>
      <c r="G27" s="52"/>
      <c r="H27" s="52"/>
      <c r="I27" s="52"/>
      <c r="J27" s="52"/>
    </row>
    <row r="28" spans="1:10" s="53" customFormat="1" ht="14.25" hidden="1">
      <c r="A28" s="8" t="s">
        <v>47</v>
      </c>
      <c r="B28" s="8"/>
      <c r="C28" s="25">
        <v>0</v>
      </c>
      <c r="D28" s="29"/>
      <c r="E28" s="25">
        <v>0</v>
      </c>
      <c r="F28" s="52"/>
      <c r="G28" s="52"/>
      <c r="H28" s="52"/>
      <c r="I28" s="52"/>
      <c r="J28" s="52"/>
    </row>
    <row r="29" spans="1:10" s="53" customFormat="1" ht="14.25">
      <c r="A29" s="8" t="s">
        <v>47</v>
      </c>
      <c r="B29" s="8"/>
      <c r="C29" s="25">
        <v>94</v>
      </c>
      <c r="D29" s="29"/>
      <c r="E29" s="25">
        <v>149</v>
      </c>
      <c r="F29" s="52"/>
      <c r="G29" s="52"/>
      <c r="H29" s="52"/>
      <c r="I29" s="52"/>
      <c r="J29" s="52"/>
    </row>
    <row r="30" spans="1:10" s="53" customFormat="1" ht="14.25">
      <c r="A30" s="8" t="s">
        <v>51</v>
      </c>
      <c r="B30" s="8"/>
      <c r="C30" s="25">
        <v>55</v>
      </c>
      <c r="D30" s="29"/>
      <c r="E30" s="25">
        <v>394</v>
      </c>
      <c r="F30" s="52"/>
      <c r="G30" s="52"/>
      <c r="H30" s="52"/>
      <c r="I30" s="52"/>
      <c r="J30" s="52"/>
    </row>
    <row r="31" spans="1:10" s="53" customFormat="1" ht="14.25">
      <c r="A31" s="8" t="s">
        <v>41</v>
      </c>
      <c r="B31" s="8"/>
      <c r="C31" s="26">
        <v>-1981</v>
      </c>
      <c r="D31" s="29"/>
      <c r="E31" s="26">
        <v>-10495</v>
      </c>
      <c r="F31" s="52"/>
      <c r="G31" s="52"/>
      <c r="H31" s="52"/>
      <c r="I31" s="52"/>
      <c r="J31" s="52"/>
    </row>
    <row r="32" spans="1:10" s="53" customFormat="1" ht="14.25" hidden="1">
      <c r="A32" s="8" t="s">
        <v>91</v>
      </c>
      <c r="B32" s="8"/>
      <c r="C32" s="26">
        <v>0</v>
      </c>
      <c r="D32" s="29"/>
      <c r="E32" s="26">
        <v>0</v>
      </c>
      <c r="F32" s="52"/>
      <c r="G32" s="52"/>
      <c r="H32" s="52"/>
      <c r="I32" s="52"/>
      <c r="J32" s="52"/>
    </row>
    <row r="33" spans="1:10" s="53" customFormat="1" ht="14.25">
      <c r="A33" s="8"/>
      <c r="B33" s="8"/>
      <c r="C33" s="25"/>
      <c r="D33" s="29"/>
      <c r="E33" s="25"/>
      <c r="F33" s="52"/>
      <c r="G33" s="52"/>
      <c r="H33" s="52"/>
      <c r="I33" s="52"/>
      <c r="J33" s="52"/>
    </row>
    <row r="34" spans="1:10" s="53" customFormat="1" ht="14.25">
      <c r="A34" s="8" t="s">
        <v>79</v>
      </c>
      <c r="B34" s="8"/>
      <c r="C34" s="26">
        <f>SUM(C28:C33)</f>
        <v>-1832</v>
      </c>
      <c r="D34" s="29"/>
      <c r="E34" s="26">
        <f>SUM(E28:E32)</f>
        <v>-9952</v>
      </c>
      <c r="F34" s="52"/>
      <c r="G34" s="52"/>
      <c r="H34" s="52"/>
      <c r="I34" s="52"/>
      <c r="J34" s="52"/>
    </row>
    <row r="35" spans="1:10" s="53" customFormat="1" ht="14.25">
      <c r="A35" s="8"/>
      <c r="B35" s="8"/>
      <c r="C35" s="25"/>
      <c r="D35" s="29"/>
      <c r="E35" s="25"/>
      <c r="F35" s="52"/>
      <c r="G35" s="52"/>
      <c r="H35" s="52"/>
      <c r="I35" s="52"/>
      <c r="J35" s="52"/>
    </row>
    <row r="36" spans="1:10" s="53" customFormat="1" ht="15">
      <c r="A36" s="66" t="s">
        <v>64</v>
      </c>
      <c r="B36" s="8"/>
      <c r="C36" s="25"/>
      <c r="D36" s="29"/>
      <c r="E36" s="25"/>
      <c r="F36" s="52"/>
      <c r="G36" s="52"/>
      <c r="H36" s="52"/>
      <c r="I36" s="52"/>
      <c r="J36" s="52"/>
    </row>
    <row r="37" spans="1:10" s="53" customFormat="1" ht="14.25" hidden="1">
      <c r="A37" s="8"/>
      <c r="B37" s="8"/>
      <c r="C37" s="25"/>
      <c r="D37" s="29"/>
      <c r="E37" s="25"/>
      <c r="F37" s="52"/>
      <c r="G37" s="52"/>
      <c r="H37" s="52"/>
      <c r="I37" s="52"/>
      <c r="J37" s="52"/>
    </row>
    <row r="38" spans="1:10" s="53" customFormat="1" ht="14.25">
      <c r="A38" s="8" t="s">
        <v>121</v>
      </c>
      <c r="B38" s="8"/>
      <c r="C38" s="25">
        <v>1000</v>
      </c>
      <c r="D38" s="29"/>
      <c r="E38" s="25">
        <v>0</v>
      </c>
      <c r="F38" s="52"/>
      <c r="G38" s="52"/>
      <c r="H38" s="52"/>
      <c r="I38" s="52"/>
      <c r="J38" s="52"/>
    </row>
    <row r="39" spans="1:10" s="53" customFormat="1" ht="14.25">
      <c r="A39" s="8" t="s">
        <v>55</v>
      </c>
      <c r="B39" s="8"/>
      <c r="C39" s="25">
        <v>0</v>
      </c>
      <c r="D39" s="29"/>
      <c r="E39" s="25">
        <v>-3200</v>
      </c>
      <c r="F39" s="52"/>
      <c r="G39" s="52"/>
      <c r="H39" s="52"/>
      <c r="I39" s="52"/>
      <c r="J39" s="52"/>
    </row>
    <row r="40" spans="1:10" s="53" customFormat="1" ht="14.25">
      <c r="A40" s="8" t="s">
        <v>122</v>
      </c>
      <c r="B40" s="8"/>
      <c r="C40" s="25">
        <v>-269</v>
      </c>
      <c r="D40" s="29"/>
      <c r="E40" s="25">
        <v>11</v>
      </c>
      <c r="F40" s="52"/>
      <c r="G40" s="52"/>
      <c r="H40" s="52"/>
      <c r="I40" s="52"/>
      <c r="J40" s="52"/>
    </row>
    <row r="41" spans="1:10" s="53" customFormat="1" ht="14.25">
      <c r="A41" s="8" t="s">
        <v>43</v>
      </c>
      <c r="B41" s="8"/>
      <c r="C41" s="25">
        <v>-1085</v>
      </c>
      <c r="D41" s="29"/>
      <c r="E41" s="25">
        <v>-1054</v>
      </c>
      <c r="F41" s="52"/>
      <c r="G41" s="52"/>
      <c r="H41" s="52"/>
      <c r="I41" s="52"/>
      <c r="J41" s="52"/>
    </row>
    <row r="42" spans="1:10" s="53" customFormat="1" ht="14.25">
      <c r="A42" s="8" t="s">
        <v>42</v>
      </c>
      <c r="B42" s="8"/>
      <c r="C42" s="25">
        <v>-975</v>
      </c>
      <c r="D42" s="29"/>
      <c r="E42" s="29">
        <v>-1350</v>
      </c>
      <c r="F42" s="52"/>
      <c r="G42" s="52"/>
      <c r="H42" s="52"/>
      <c r="I42" s="52"/>
      <c r="J42" s="52"/>
    </row>
    <row r="43" spans="1:10" s="53" customFormat="1" ht="14.25">
      <c r="A43" s="8" t="s">
        <v>131</v>
      </c>
      <c r="B43" s="8"/>
      <c r="C43" s="25">
        <v>-737</v>
      </c>
      <c r="D43" s="29"/>
      <c r="E43" s="29">
        <v>0</v>
      </c>
      <c r="F43" s="52"/>
      <c r="G43" s="52"/>
      <c r="H43" s="52"/>
      <c r="I43" s="52"/>
      <c r="J43" s="52"/>
    </row>
    <row r="44" spans="1:10" s="53" customFormat="1" ht="14.25">
      <c r="A44" s="8"/>
      <c r="B44" s="8"/>
      <c r="C44" s="26"/>
      <c r="D44" s="29"/>
      <c r="E44" s="26"/>
      <c r="F44" s="52"/>
      <c r="G44" s="52"/>
      <c r="H44" s="52"/>
      <c r="I44" s="52"/>
      <c r="J44" s="52"/>
    </row>
    <row r="45" spans="1:10" s="53" customFormat="1" ht="14.25">
      <c r="A45" s="80"/>
      <c r="B45" s="80"/>
      <c r="C45" s="29"/>
      <c r="D45" s="29"/>
      <c r="E45" s="29"/>
      <c r="F45" s="52"/>
      <c r="G45" s="52"/>
      <c r="H45" s="52"/>
      <c r="I45" s="52"/>
      <c r="J45" s="52"/>
    </row>
    <row r="46" spans="1:10" s="53" customFormat="1" ht="14.25">
      <c r="A46" s="8" t="s">
        <v>65</v>
      </c>
      <c r="B46" s="8"/>
      <c r="C46" s="26">
        <f>SUM(C37:C45)</f>
        <v>-2066</v>
      </c>
      <c r="D46" s="29"/>
      <c r="E46" s="26">
        <f>SUM(E37:E45)</f>
        <v>-5593</v>
      </c>
      <c r="F46" s="52"/>
      <c r="G46" s="52"/>
      <c r="H46" s="52"/>
      <c r="I46" s="52"/>
      <c r="J46" s="52"/>
    </row>
    <row r="47" spans="1:10" s="53" customFormat="1" ht="14.25">
      <c r="A47" s="8"/>
      <c r="B47" s="8"/>
      <c r="C47" s="29"/>
      <c r="D47" s="29"/>
      <c r="E47" s="29"/>
      <c r="F47" s="52"/>
      <c r="G47" s="52"/>
      <c r="H47" s="52"/>
      <c r="I47" s="52"/>
      <c r="J47" s="52"/>
    </row>
    <row r="48" spans="1:10" s="53" customFormat="1" ht="14.25">
      <c r="A48" s="8" t="s">
        <v>86</v>
      </c>
      <c r="B48" s="8"/>
      <c r="C48" s="29">
        <f>C25+C34+C46</f>
        <v>3260</v>
      </c>
      <c r="D48" s="29"/>
      <c r="E48" s="29">
        <f>E25+E34+E46</f>
        <v>-8934</v>
      </c>
      <c r="F48" s="52"/>
      <c r="G48" s="52"/>
      <c r="H48" s="52"/>
      <c r="I48" s="52"/>
      <c r="J48" s="52"/>
    </row>
    <row r="49" spans="1:10" s="53" customFormat="1" ht="14.25" hidden="1">
      <c r="A49" s="8"/>
      <c r="B49" s="8"/>
      <c r="C49" s="29"/>
      <c r="D49" s="29"/>
      <c r="E49" s="29"/>
      <c r="F49" s="52"/>
      <c r="G49" s="52"/>
      <c r="H49" s="52"/>
      <c r="I49" s="52"/>
      <c r="J49" s="52"/>
    </row>
    <row r="50" spans="1:10" s="53" customFormat="1" ht="14.25" hidden="1">
      <c r="A50" s="8" t="s">
        <v>92</v>
      </c>
      <c r="B50" s="8"/>
      <c r="C50" s="29"/>
      <c r="D50" s="29"/>
      <c r="E50" s="29"/>
      <c r="F50" s="52"/>
      <c r="G50" s="52"/>
      <c r="H50" s="52"/>
      <c r="I50" s="52"/>
      <c r="J50" s="52"/>
    </row>
    <row r="51" spans="1:10" s="53" customFormat="1" ht="14.25">
      <c r="A51" s="8"/>
      <c r="B51" s="8"/>
      <c r="C51" s="29"/>
      <c r="D51" s="29"/>
      <c r="E51" s="29"/>
      <c r="F51" s="52"/>
      <c r="G51" s="52"/>
      <c r="H51" s="52"/>
      <c r="I51" s="52"/>
      <c r="J51" s="52"/>
    </row>
    <row r="52" spans="1:10" s="53" customFormat="1" ht="14.25">
      <c r="A52" s="8" t="s">
        <v>13</v>
      </c>
      <c r="B52" s="8"/>
      <c r="C52" s="41">
        <v>8181</v>
      </c>
      <c r="D52" s="29"/>
      <c r="E52" s="41">
        <v>17115</v>
      </c>
      <c r="F52" s="52"/>
      <c r="G52" s="52"/>
      <c r="H52" s="52"/>
      <c r="I52" s="52"/>
      <c r="J52" s="52"/>
    </row>
    <row r="53" spans="1:10" s="53" customFormat="1" ht="14.25">
      <c r="A53" s="8"/>
      <c r="B53" s="8"/>
      <c r="D53" s="29"/>
      <c r="E53" s="41"/>
      <c r="F53" s="52"/>
      <c r="G53" s="52"/>
      <c r="H53" s="52"/>
      <c r="I53" s="52"/>
      <c r="J53" s="52"/>
    </row>
    <row r="54" spans="1:10" s="53" customFormat="1" ht="14.25">
      <c r="A54" s="8" t="s">
        <v>99</v>
      </c>
      <c r="B54" s="8"/>
      <c r="C54" s="38">
        <v>-82</v>
      </c>
      <c r="D54" s="29"/>
      <c r="E54" s="38">
        <v>0</v>
      </c>
      <c r="F54" s="52"/>
      <c r="G54" s="52"/>
      <c r="H54" s="52"/>
      <c r="I54" s="52"/>
      <c r="J54" s="52"/>
    </row>
    <row r="55" spans="1:10" s="53" customFormat="1" ht="14.25">
      <c r="A55" s="8"/>
      <c r="B55" s="8"/>
      <c r="C55" s="41"/>
      <c r="D55" s="29"/>
      <c r="E55" s="29"/>
      <c r="F55" s="52"/>
      <c r="G55" s="52"/>
      <c r="H55" s="52"/>
      <c r="I55" s="52"/>
      <c r="J55" s="52"/>
    </row>
    <row r="56" spans="1:10" s="53" customFormat="1" ht="15" thickBot="1">
      <c r="A56" s="8" t="s">
        <v>14</v>
      </c>
      <c r="B56" s="8"/>
      <c r="C56" s="54">
        <f>C48+C52+C50+C54</f>
        <v>11359</v>
      </c>
      <c r="D56" s="29"/>
      <c r="E56" s="54">
        <f>E48+E52</f>
        <v>8181</v>
      </c>
      <c r="F56" s="52"/>
      <c r="G56" s="52"/>
      <c r="H56" s="52"/>
      <c r="I56" s="52"/>
      <c r="J56" s="52"/>
    </row>
    <row r="57" spans="1:10" s="53" customFormat="1" ht="15">
      <c r="A57" s="8"/>
      <c r="B57" s="66"/>
      <c r="C57" s="15"/>
      <c r="D57" s="30"/>
      <c r="E57" s="25"/>
      <c r="F57" s="52"/>
      <c r="G57" s="52"/>
      <c r="H57" s="52"/>
      <c r="I57" s="52"/>
      <c r="J57" s="52"/>
    </row>
    <row r="58" spans="1:10" s="53" customFormat="1" ht="15">
      <c r="A58" s="5" t="s">
        <v>76</v>
      </c>
      <c r="B58" s="65"/>
      <c r="C58" s="30"/>
      <c r="D58" s="30"/>
      <c r="E58" s="29"/>
      <c r="F58" s="52"/>
      <c r="G58" s="52"/>
      <c r="H58" s="52"/>
      <c r="I58" s="52"/>
      <c r="J58" s="52"/>
    </row>
    <row r="59" spans="1:10" s="53" customFormat="1" ht="14.25">
      <c r="A59" s="5"/>
      <c r="B59" s="5"/>
      <c r="C59" s="110" t="s">
        <v>1</v>
      </c>
      <c r="D59" s="5"/>
      <c r="E59" s="110" t="s">
        <v>1</v>
      </c>
      <c r="F59" s="52"/>
      <c r="G59" s="52"/>
      <c r="H59" s="52"/>
      <c r="I59" s="52"/>
      <c r="J59" s="52"/>
    </row>
    <row r="60" spans="1:10" s="53" customFormat="1" ht="14.25">
      <c r="A60" s="5"/>
      <c r="B60" s="5" t="s">
        <v>77</v>
      </c>
      <c r="C60" s="111">
        <f>'BS'!B23</f>
        <v>8570</v>
      </c>
      <c r="D60" s="5"/>
      <c r="E60" s="111">
        <v>1609</v>
      </c>
      <c r="F60" s="52"/>
      <c r="G60" s="52"/>
      <c r="H60" s="52"/>
      <c r="I60" s="52"/>
      <c r="J60" s="52"/>
    </row>
    <row r="61" spans="1:10" s="53" customFormat="1" ht="14.25">
      <c r="A61" s="5"/>
      <c r="B61" s="5" t="s">
        <v>3</v>
      </c>
      <c r="C61" s="111">
        <f>'BS'!B24</f>
        <v>2789</v>
      </c>
      <c r="D61" s="5"/>
      <c r="E61" s="111">
        <v>6572</v>
      </c>
      <c r="F61" s="52"/>
      <c r="G61" s="52"/>
      <c r="H61" s="52"/>
      <c r="I61" s="52"/>
      <c r="J61" s="52"/>
    </row>
    <row r="62" spans="1:10" s="53" customFormat="1" ht="15" thickBot="1">
      <c r="A62" s="5"/>
      <c r="B62" s="5"/>
      <c r="C62" s="112">
        <f>SUM(C60:C61)</f>
        <v>11359</v>
      </c>
      <c r="D62" s="5"/>
      <c r="E62" s="112">
        <f>SUM(E60:E61)</f>
        <v>8181</v>
      </c>
      <c r="F62" s="52"/>
      <c r="G62" s="52"/>
      <c r="H62" s="52"/>
      <c r="I62" s="52"/>
      <c r="J62" s="52"/>
    </row>
    <row r="63" spans="1:10" s="53" customFormat="1" ht="15" thickTop="1">
      <c r="A63" s="5"/>
      <c r="B63" s="5"/>
      <c r="C63" s="111"/>
      <c r="D63" s="5"/>
      <c r="E63" s="111"/>
      <c r="F63" s="52"/>
      <c r="G63" s="52"/>
      <c r="H63" s="52"/>
      <c r="I63" s="52"/>
      <c r="J63" s="52"/>
    </row>
    <row r="64" ht="11.25">
      <c r="E64" s="115"/>
    </row>
    <row r="65" spans="1:5" ht="22.5" customHeight="1">
      <c r="A65" s="117" t="s">
        <v>95</v>
      </c>
      <c r="B65" s="118"/>
      <c r="C65" s="118"/>
      <c r="D65" s="118"/>
      <c r="E65" s="118"/>
    </row>
    <row r="66" spans="1:5" ht="11.25">
      <c r="A66" s="118"/>
      <c r="B66" s="118"/>
      <c r="C66" s="118"/>
      <c r="D66" s="118"/>
      <c r="E66" s="118"/>
    </row>
    <row r="67" spans="1:5" ht="11.25">
      <c r="A67" s="118"/>
      <c r="B67" s="118"/>
      <c r="C67" s="118"/>
      <c r="D67" s="118"/>
      <c r="E67" s="118"/>
    </row>
  </sheetData>
  <mergeCells count="102">
    <mergeCell ref="HI3:HM3"/>
    <mergeCell ref="HN3:HR3"/>
    <mergeCell ref="IM3:IQ3"/>
    <mergeCell ref="IR3:IV3"/>
    <mergeCell ref="HS3:HW3"/>
    <mergeCell ref="HX3:IB3"/>
    <mergeCell ref="IC3:IG3"/>
    <mergeCell ref="IH3:IL3"/>
    <mergeCell ref="GO3:GS3"/>
    <mergeCell ref="GT3:GX3"/>
    <mergeCell ref="GY3:HC3"/>
    <mergeCell ref="HD3:HH3"/>
    <mergeCell ref="FU3:FY3"/>
    <mergeCell ref="FZ3:GD3"/>
    <mergeCell ref="GE3:GI3"/>
    <mergeCell ref="GJ3:GN3"/>
    <mergeCell ref="FA3:FE3"/>
    <mergeCell ref="FF3:FJ3"/>
    <mergeCell ref="FK3:FO3"/>
    <mergeCell ref="FP3:FT3"/>
    <mergeCell ref="EG3:EK3"/>
    <mergeCell ref="EL3:EP3"/>
    <mergeCell ref="EQ3:EU3"/>
    <mergeCell ref="EV3:EZ3"/>
    <mergeCell ref="DM3:DQ3"/>
    <mergeCell ref="DR3:DV3"/>
    <mergeCell ref="DW3:EA3"/>
    <mergeCell ref="EB3:EF3"/>
    <mergeCell ref="CS3:CW3"/>
    <mergeCell ref="CX3:DB3"/>
    <mergeCell ref="DC3:DG3"/>
    <mergeCell ref="DH3:DL3"/>
    <mergeCell ref="BY3:CC3"/>
    <mergeCell ref="CD3:CH3"/>
    <mergeCell ref="CI3:CM3"/>
    <mergeCell ref="CN3:CR3"/>
    <mergeCell ref="BE3:BI3"/>
    <mergeCell ref="BJ3:BN3"/>
    <mergeCell ref="BO3:BS3"/>
    <mergeCell ref="BT3:BX3"/>
    <mergeCell ref="AK3:AO3"/>
    <mergeCell ref="AP3:AT3"/>
    <mergeCell ref="AU3:AY3"/>
    <mergeCell ref="AZ3:BD3"/>
    <mergeCell ref="Q3:U3"/>
    <mergeCell ref="V3:Z3"/>
    <mergeCell ref="AA3:AE3"/>
    <mergeCell ref="AF3:AJ3"/>
    <mergeCell ref="IC2:IG2"/>
    <mergeCell ref="IH2:IL2"/>
    <mergeCell ref="IM2:IQ2"/>
    <mergeCell ref="IR2:IV2"/>
    <mergeCell ref="HI2:HM2"/>
    <mergeCell ref="HN2:HR2"/>
    <mergeCell ref="HS2:HW2"/>
    <mergeCell ref="HX2:IB2"/>
    <mergeCell ref="GO2:GS2"/>
    <mergeCell ref="GT2:GX2"/>
    <mergeCell ref="GY2:HC2"/>
    <mergeCell ref="HD2:HH2"/>
    <mergeCell ref="FU2:FY2"/>
    <mergeCell ref="FZ2:GD2"/>
    <mergeCell ref="GE2:GI2"/>
    <mergeCell ref="GJ2:GN2"/>
    <mergeCell ref="FA2:FE2"/>
    <mergeCell ref="FF2:FJ2"/>
    <mergeCell ref="FK2:FO2"/>
    <mergeCell ref="FP2:FT2"/>
    <mergeCell ref="EG2:EK2"/>
    <mergeCell ref="EL2:EP2"/>
    <mergeCell ref="EQ2:EU2"/>
    <mergeCell ref="EV2:EZ2"/>
    <mergeCell ref="DM2:DQ2"/>
    <mergeCell ref="DR2:DV2"/>
    <mergeCell ref="DW2:EA2"/>
    <mergeCell ref="EB2:EF2"/>
    <mergeCell ref="CS2:CW2"/>
    <mergeCell ref="CX2:DB2"/>
    <mergeCell ref="DC2:DG2"/>
    <mergeCell ref="DH2:DL2"/>
    <mergeCell ref="BY2:CC2"/>
    <mergeCell ref="CD2:CH2"/>
    <mergeCell ref="CI2:CM2"/>
    <mergeCell ref="CN2:CR2"/>
    <mergeCell ref="BE2:BI2"/>
    <mergeCell ref="BJ2:BN2"/>
    <mergeCell ref="BO2:BS2"/>
    <mergeCell ref="BT2:BX2"/>
    <mergeCell ref="AK2:AO2"/>
    <mergeCell ref="AP2:AT2"/>
    <mergeCell ref="AU2:AY2"/>
    <mergeCell ref="AZ2:BD2"/>
    <mergeCell ref="Q2:U2"/>
    <mergeCell ref="V2:Z2"/>
    <mergeCell ref="AA2:AE2"/>
    <mergeCell ref="AF2:AJ2"/>
    <mergeCell ref="A65:E67"/>
    <mergeCell ref="G2:K2"/>
    <mergeCell ref="A1:F1"/>
    <mergeCell ref="L2:P2"/>
    <mergeCell ref="G3:K3"/>
    <mergeCell ref="L3:P3"/>
  </mergeCells>
  <printOptions/>
  <pageMargins left="1.05" right="0.21" top="0.09" bottom="0.23" header="0.07" footer="0.26"/>
  <pageSetup horizontalDpi="600" verticalDpi="600" orientation="portrait" paperSize="9" scale="83" r:id="rId1"/>
  <headerFooter alignWithMargins="0">
    <oddFooter>&amp;C&amp;"Arial,Bold"&amp;8 - 3 - &amp;R
</oddFooter>
  </headerFooter>
</worksheet>
</file>

<file path=xl/worksheets/sheet4.xml><?xml version="1.0" encoding="utf-8"?>
<worksheet xmlns="http://schemas.openxmlformats.org/spreadsheetml/2006/main" xmlns:r="http://schemas.openxmlformats.org/officeDocument/2006/relationships">
  <dimension ref="A1:O38"/>
  <sheetViews>
    <sheetView showGridLines="0" zoomScale="75" zoomScaleNormal="75" zoomScaleSheetLayoutView="100" workbookViewId="0" topLeftCell="A10">
      <selection activeCell="H20" sqref="H20"/>
    </sheetView>
  </sheetViews>
  <sheetFormatPr defaultColWidth="9.140625" defaultRowHeight="12.75"/>
  <cols>
    <col min="1" max="1" width="37.140625" style="3" customWidth="1"/>
    <col min="2" max="2" width="7.7109375" style="3" customWidth="1"/>
    <col min="3" max="9" width="13.28125" style="3" customWidth="1"/>
    <col min="10" max="10" width="10.7109375" style="3" customWidth="1"/>
    <col min="11" max="11" width="10.421875" style="3" customWidth="1"/>
    <col min="12" max="12" width="0.2890625" style="3" hidden="1" customWidth="1"/>
    <col min="13" max="13" width="9.7109375" style="3" customWidth="1"/>
    <col min="14" max="14" width="8.7109375" style="3" customWidth="1"/>
    <col min="15" max="15" width="10.00390625" style="3" customWidth="1"/>
    <col min="16" max="16384" width="8.00390625" style="3" customWidth="1"/>
  </cols>
  <sheetData>
    <row r="1" spans="1:15" s="1" customFormat="1" ht="18.75">
      <c r="A1" s="57" t="s">
        <v>15</v>
      </c>
      <c r="B1" s="57"/>
      <c r="C1" s="57"/>
      <c r="D1" s="57"/>
      <c r="E1" s="57"/>
      <c r="F1" s="57"/>
      <c r="G1" s="57"/>
      <c r="H1" s="57"/>
      <c r="I1" s="57"/>
      <c r="J1" s="57"/>
      <c r="K1" s="57"/>
      <c r="L1" s="57"/>
      <c r="M1" s="58"/>
      <c r="N1" s="58"/>
      <c r="O1" s="58"/>
    </row>
    <row r="2" spans="1:15" s="1" customFormat="1" ht="12.75">
      <c r="A2" s="59" t="s">
        <v>16</v>
      </c>
      <c r="B2" s="59"/>
      <c r="C2" s="59"/>
      <c r="D2" s="59"/>
      <c r="E2" s="59"/>
      <c r="F2" s="59"/>
      <c r="G2" s="59"/>
      <c r="H2" s="59"/>
      <c r="I2" s="59"/>
      <c r="J2" s="59"/>
      <c r="K2" s="59"/>
      <c r="L2" s="59"/>
      <c r="M2" s="60"/>
      <c r="N2" s="60"/>
      <c r="O2" s="60"/>
    </row>
    <row r="3" spans="1:12" s="1" customFormat="1" ht="12.75">
      <c r="A3" s="7" t="s">
        <v>17</v>
      </c>
      <c r="B3" s="7"/>
      <c r="C3" s="7"/>
      <c r="D3" s="7"/>
      <c r="E3" s="7"/>
      <c r="F3" s="7"/>
      <c r="G3" s="7"/>
      <c r="H3" s="7"/>
      <c r="I3" s="7"/>
      <c r="J3" s="7"/>
      <c r="K3" s="7"/>
      <c r="L3" s="61"/>
    </row>
    <row r="4" spans="1:12" s="1" customFormat="1" ht="14.25">
      <c r="A4" s="62"/>
      <c r="B4" s="62"/>
      <c r="L4" s="63"/>
    </row>
    <row r="5" spans="1:15" s="1" customFormat="1" ht="15">
      <c r="A5" s="66" t="s">
        <v>132</v>
      </c>
      <c r="B5" s="66"/>
      <c r="C5" s="8"/>
      <c r="D5" s="8"/>
      <c r="E5" s="8"/>
      <c r="F5" s="8"/>
      <c r="G5" s="8"/>
      <c r="H5" s="8"/>
      <c r="I5" s="8"/>
      <c r="J5" s="8"/>
      <c r="K5" s="8"/>
      <c r="L5" s="8"/>
      <c r="M5" s="8"/>
      <c r="N5" s="8"/>
      <c r="O5" s="8"/>
    </row>
    <row r="6" spans="1:15" ht="15">
      <c r="A6" s="55"/>
      <c r="B6" s="66"/>
      <c r="C6" s="52"/>
      <c r="D6" s="52"/>
      <c r="E6" s="52"/>
      <c r="F6" s="52"/>
      <c r="G6" s="52"/>
      <c r="H6" s="52"/>
      <c r="I6" s="52"/>
      <c r="J6" s="52"/>
      <c r="K6" s="66"/>
      <c r="L6" s="52"/>
      <c r="M6" s="52"/>
      <c r="N6" s="52"/>
      <c r="O6" s="52"/>
    </row>
    <row r="7" spans="1:15" ht="15">
      <c r="A7" s="55"/>
      <c r="B7" s="66"/>
      <c r="C7" s="52"/>
      <c r="D7" s="52"/>
      <c r="E7" s="52"/>
      <c r="F7" s="52"/>
      <c r="G7" s="52"/>
      <c r="H7" s="52"/>
      <c r="I7" s="52"/>
      <c r="J7" s="52"/>
      <c r="K7" s="66"/>
      <c r="L7" s="52"/>
      <c r="M7" s="52"/>
      <c r="N7" s="52"/>
      <c r="O7" s="52"/>
    </row>
    <row r="8" spans="1:15" ht="15">
      <c r="A8" s="66"/>
      <c r="B8" s="66"/>
      <c r="C8" s="124" t="s">
        <v>68</v>
      </c>
      <c r="D8" s="124"/>
      <c r="E8" s="124"/>
      <c r="F8" s="124"/>
      <c r="G8" s="124"/>
      <c r="H8" s="124"/>
      <c r="I8" s="124"/>
      <c r="J8" s="52"/>
      <c r="K8" s="52"/>
      <c r="L8" s="52"/>
      <c r="M8" s="52"/>
      <c r="N8" s="52"/>
      <c r="O8" s="52"/>
    </row>
    <row r="9" spans="1:15" ht="15">
      <c r="A9" s="37"/>
      <c r="B9" s="37"/>
      <c r="C9" s="124" t="s">
        <v>66</v>
      </c>
      <c r="D9" s="124"/>
      <c r="E9" s="124"/>
      <c r="F9" s="124"/>
      <c r="G9" s="124" t="s">
        <v>67</v>
      </c>
      <c r="H9" s="124"/>
      <c r="I9" s="52"/>
      <c r="J9" s="52"/>
      <c r="K9" s="52"/>
      <c r="L9" s="52"/>
      <c r="M9" s="52"/>
      <c r="N9" s="52"/>
      <c r="O9" s="52"/>
    </row>
    <row r="10" spans="1:15" ht="15">
      <c r="A10" s="37"/>
      <c r="B10" s="37"/>
      <c r="C10" s="114"/>
      <c r="D10" s="114"/>
      <c r="E10" s="114"/>
      <c r="F10" s="56" t="s">
        <v>100</v>
      </c>
      <c r="G10" s="114"/>
      <c r="H10" s="114"/>
      <c r="I10" s="52"/>
      <c r="J10" s="52"/>
      <c r="K10" s="52"/>
      <c r="L10" s="52"/>
      <c r="M10" s="52"/>
      <c r="N10" s="52"/>
      <c r="O10" s="52"/>
    </row>
    <row r="11" spans="1:15" ht="15">
      <c r="A11" s="37"/>
      <c r="B11" s="37"/>
      <c r="C11" s="114" t="s">
        <v>111</v>
      </c>
      <c r="D11" s="114" t="s">
        <v>111</v>
      </c>
      <c r="E11" s="114" t="s">
        <v>116</v>
      </c>
      <c r="F11" s="56" t="s">
        <v>101</v>
      </c>
      <c r="G11" s="114" t="s">
        <v>114</v>
      </c>
      <c r="H11" s="114"/>
      <c r="I11" s="52"/>
      <c r="J11" s="52"/>
      <c r="K11" s="52"/>
      <c r="L11" s="52"/>
      <c r="M11" s="52"/>
      <c r="N11" s="52"/>
      <c r="O11" s="52"/>
    </row>
    <row r="12" spans="1:15" s="67" customFormat="1" ht="15">
      <c r="A12" s="9"/>
      <c r="B12" s="20" t="s">
        <v>73</v>
      </c>
      <c r="C12" s="56" t="s">
        <v>112</v>
      </c>
      <c r="D12" s="56" t="s">
        <v>113</v>
      </c>
      <c r="E12" s="56" t="s">
        <v>117</v>
      </c>
      <c r="F12" s="56" t="s">
        <v>102</v>
      </c>
      <c r="G12" s="56" t="s">
        <v>115</v>
      </c>
      <c r="H12" s="56" t="s">
        <v>52</v>
      </c>
      <c r="I12" s="56" t="s">
        <v>9</v>
      </c>
      <c r="J12" s="39"/>
      <c r="K12" s="39"/>
      <c r="L12" s="39"/>
      <c r="M12" s="39"/>
      <c r="N12" s="39"/>
      <c r="O12" s="39"/>
    </row>
    <row r="13" spans="1:15" s="67" customFormat="1" ht="15">
      <c r="A13" s="9"/>
      <c r="B13" s="9"/>
      <c r="C13" s="56" t="s">
        <v>1</v>
      </c>
      <c r="D13" s="56" t="s">
        <v>1</v>
      </c>
      <c r="E13" s="56" t="s">
        <v>1</v>
      </c>
      <c r="F13" s="56" t="s">
        <v>1</v>
      </c>
      <c r="G13" s="56" t="s">
        <v>1</v>
      </c>
      <c r="H13" s="56" t="s">
        <v>1</v>
      </c>
      <c r="I13" s="56" t="s">
        <v>1</v>
      </c>
      <c r="J13" s="39"/>
      <c r="K13" s="39"/>
      <c r="L13" s="39"/>
      <c r="M13" s="39"/>
      <c r="N13" s="39"/>
      <c r="O13" s="39"/>
    </row>
    <row r="14" spans="1:15" s="49" customFormat="1" ht="15">
      <c r="A14" s="125"/>
      <c r="B14" s="125"/>
      <c r="C14" s="68"/>
      <c r="D14" s="68"/>
      <c r="E14" s="68"/>
      <c r="F14" s="68"/>
      <c r="G14" s="68"/>
      <c r="H14" s="68"/>
      <c r="I14" s="68"/>
      <c r="J14" s="40"/>
      <c r="K14" s="48"/>
      <c r="L14" s="48"/>
      <c r="M14" s="48"/>
      <c r="N14" s="48"/>
      <c r="O14" s="48"/>
    </row>
    <row r="15" spans="1:15" s="49" customFormat="1" ht="14.25">
      <c r="A15" s="125" t="s">
        <v>69</v>
      </c>
      <c r="B15" s="125"/>
      <c r="C15" s="46">
        <v>40000</v>
      </c>
      <c r="D15" s="46">
        <v>5593</v>
      </c>
      <c r="E15" s="46">
        <v>0</v>
      </c>
      <c r="F15" s="46">
        <v>0</v>
      </c>
      <c r="G15" s="46">
        <v>2517</v>
      </c>
      <c r="H15" s="46">
        <v>0</v>
      </c>
      <c r="I15" s="46">
        <f>SUM(C15:H15)</f>
        <v>48110</v>
      </c>
      <c r="J15" s="40"/>
      <c r="K15" s="48"/>
      <c r="L15" s="48"/>
      <c r="M15" s="48"/>
      <c r="N15" s="48"/>
      <c r="O15" s="48"/>
    </row>
    <row r="16" spans="1:15" s="49" customFormat="1" ht="14.25">
      <c r="A16" s="47" t="s">
        <v>70</v>
      </c>
      <c r="B16" s="109" t="s">
        <v>71</v>
      </c>
      <c r="C16" s="69">
        <v>0</v>
      </c>
      <c r="D16" s="69">
        <v>0</v>
      </c>
      <c r="E16" s="69">
        <v>0</v>
      </c>
      <c r="F16" s="69">
        <v>0</v>
      </c>
      <c r="G16" s="69">
        <v>834</v>
      </c>
      <c r="H16" s="69">
        <v>0</v>
      </c>
      <c r="I16" s="69">
        <f>SUM(C16:H16)</f>
        <v>834</v>
      </c>
      <c r="J16" s="40"/>
      <c r="K16" s="48"/>
      <c r="L16" s="48"/>
      <c r="M16" s="48"/>
      <c r="N16" s="48"/>
      <c r="O16" s="48"/>
    </row>
    <row r="17" spans="1:15" s="49" customFormat="1" ht="14.25">
      <c r="A17" s="125" t="s">
        <v>72</v>
      </c>
      <c r="B17" s="125"/>
      <c r="C17" s="46">
        <f aca="true" t="shared" si="0" ref="C17:I17">SUM(C15:C16)</f>
        <v>40000</v>
      </c>
      <c r="D17" s="46">
        <f t="shared" si="0"/>
        <v>5593</v>
      </c>
      <c r="E17" s="46">
        <f t="shared" si="0"/>
        <v>0</v>
      </c>
      <c r="F17" s="46">
        <f t="shared" si="0"/>
        <v>0</v>
      </c>
      <c r="G17" s="46">
        <f t="shared" si="0"/>
        <v>3351</v>
      </c>
      <c r="H17" s="46">
        <f t="shared" si="0"/>
        <v>0</v>
      </c>
      <c r="I17" s="46">
        <f t="shared" si="0"/>
        <v>48944</v>
      </c>
      <c r="J17" s="40"/>
      <c r="K17" s="48"/>
      <c r="L17" s="48"/>
      <c r="M17" s="48"/>
      <c r="N17" s="48"/>
      <c r="O17" s="48"/>
    </row>
    <row r="18" spans="1:15" s="49" customFormat="1" ht="14.25">
      <c r="A18" s="125" t="s">
        <v>10</v>
      </c>
      <c r="B18" s="125"/>
      <c r="C18" s="71">
        <v>0</v>
      </c>
      <c r="D18" s="71">
        <v>0</v>
      </c>
      <c r="E18" s="71">
        <v>0</v>
      </c>
      <c r="F18" s="71">
        <v>0</v>
      </c>
      <c r="G18" s="71">
        <f>'IS'!F27</f>
        <v>4534</v>
      </c>
      <c r="H18" s="71">
        <v>0</v>
      </c>
      <c r="I18" s="71">
        <f>SUM(C18:H18)</f>
        <v>4534</v>
      </c>
      <c r="J18" s="40"/>
      <c r="K18" s="48"/>
      <c r="L18" s="48"/>
      <c r="M18" s="48"/>
      <c r="N18" s="48"/>
      <c r="O18" s="48"/>
    </row>
    <row r="19" spans="1:14" s="49" customFormat="1" ht="14.25">
      <c r="A19" s="47" t="s">
        <v>134</v>
      </c>
      <c r="B19" s="47"/>
      <c r="C19" s="46">
        <v>0</v>
      </c>
      <c r="D19" s="46">
        <v>0</v>
      </c>
      <c r="E19" s="46">
        <v>0</v>
      </c>
      <c r="F19" s="46">
        <v>0</v>
      </c>
      <c r="G19" s="46">
        <f>-H19</f>
        <v>-1538</v>
      </c>
      <c r="H19" s="46">
        <v>1538</v>
      </c>
      <c r="I19" s="46">
        <f>SUM(C19:H19)</f>
        <v>0</v>
      </c>
      <c r="J19" s="48"/>
      <c r="K19" s="48"/>
      <c r="L19" s="48"/>
      <c r="M19" s="48"/>
      <c r="N19" s="48"/>
    </row>
    <row r="20" spans="1:15" s="49" customFormat="1" ht="28.5">
      <c r="A20" s="47" t="s">
        <v>133</v>
      </c>
      <c r="B20" s="47"/>
      <c r="C20" s="71">
        <v>0</v>
      </c>
      <c r="D20" s="71">
        <v>0</v>
      </c>
      <c r="E20" s="71">
        <v>-737</v>
      </c>
      <c r="F20" s="71">
        <v>0</v>
      </c>
      <c r="G20" s="71">
        <f>'IS'!F28</f>
        <v>0</v>
      </c>
      <c r="H20" s="71">
        <v>0</v>
      </c>
      <c r="I20" s="71">
        <f>SUM(C20:H20)</f>
        <v>-737</v>
      </c>
      <c r="J20" s="40"/>
      <c r="K20" s="48"/>
      <c r="L20" s="48"/>
      <c r="M20" s="48"/>
      <c r="N20" s="48"/>
      <c r="O20" s="48"/>
    </row>
    <row r="21" spans="1:15" s="49" customFormat="1" ht="14.25">
      <c r="A21" s="47" t="s">
        <v>103</v>
      </c>
      <c r="B21" s="47"/>
      <c r="C21" s="69">
        <v>0</v>
      </c>
      <c r="D21" s="69">
        <v>0</v>
      </c>
      <c r="E21" s="69">
        <v>0</v>
      </c>
      <c r="F21" s="69">
        <v>-82</v>
      </c>
      <c r="G21" s="69">
        <v>0</v>
      </c>
      <c r="H21" s="69">
        <v>0</v>
      </c>
      <c r="I21" s="69">
        <f>SUM(C21:H21)</f>
        <v>-82</v>
      </c>
      <c r="J21" s="40"/>
      <c r="K21" s="48"/>
      <c r="L21" s="48"/>
      <c r="M21" s="48"/>
      <c r="N21" s="48"/>
      <c r="O21" s="48"/>
    </row>
    <row r="22" spans="1:15" s="49" customFormat="1" ht="14.25">
      <c r="A22" s="125"/>
      <c r="B22" s="125"/>
      <c r="C22" s="46"/>
      <c r="D22" s="46"/>
      <c r="E22" s="46"/>
      <c r="F22" s="46"/>
      <c r="G22" s="46"/>
      <c r="H22" s="46"/>
      <c r="I22" s="46"/>
      <c r="J22" s="40"/>
      <c r="K22" s="48"/>
      <c r="L22" s="48"/>
      <c r="M22" s="48"/>
      <c r="N22" s="48"/>
      <c r="O22" s="48"/>
    </row>
    <row r="23" spans="1:15" s="49" customFormat="1" ht="15" thickBot="1">
      <c r="A23" s="125" t="s">
        <v>118</v>
      </c>
      <c r="B23" s="125"/>
      <c r="C23" s="70">
        <f aca="true" t="shared" si="1" ref="C23:H23">SUM(C17:C22)</f>
        <v>40000</v>
      </c>
      <c r="D23" s="70">
        <f t="shared" si="1"/>
        <v>5593</v>
      </c>
      <c r="E23" s="70">
        <f t="shared" si="1"/>
        <v>-737</v>
      </c>
      <c r="F23" s="70">
        <f t="shared" si="1"/>
        <v>-82</v>
      </c>
      <c r="G23" s="70">
        <f>SUM(G17:G22)</f>
        <v>6347</v>
      </c>
      <c r="H23" s="70">
        <f t="shared" si="1"/>
        <v>1538</v>
      </c>
      <c r="I23" s="70">
        <f>SUM(I17:I22)</f>
        <v>52659</v>
      </c>
      <c r="J23" s="40"/>
      <c r="K23" s="48"/>
      <c r="L23" s="48"/>
      <c r="M23" s="48"/>
      <c r="N23" s="48"/>
      <c r="O23" s="48"/>
    </row>
    <row r="24" spans="1:15" s="49" customFormat="1" ht="14.25">
      <c r="A24" s="47"/>
      <c r="B24" s="47"/>
      <c r="C24" s="71"/>
      <c r="D24" s="71"/>
      <c r="E24" s="71"/>
      <c r="F24" s="71"/>
      <c r="G24" s="71"/>
      <c r="H24" s="71"/>
      <c r="I24" s="71"/>
      <c r="J24" s="40"/>
      <c r="K24" s="48"/>
      <c r="L24" s="48"/>
      <c r="M24" s="48"/>
      <c r="N24" s="48"/>
      <c r="O24" s="48"/>
    </row>
    <row r="25" spans="1:15" s="49" customFormat="1" ht="14.25">
      <c r="A25" s="47"/>
      <c r="B25" s="47"/>
      <c r="C25" s="71"/>
      <c r="D25" s="71"/>
      <c r="E25" s="71"/>
      <c r="F25" s="71"/>
      <c r="G25" s="71"/>
      <c r="H25" s="71"/>
      <c r="I25" s="71"/>
      <c r="J25" s="40"/>
      <c r="K25" s="48"/>
      <c r="L25" s="48"/>
      <c r="M25" s="48"/>
      <c r="N25" s="48"/>
      <c r="O25" s="48"/>
    </row>
    <row r="26" spans="1:14" s="49" customFormat="1" ht="14.25" customHeight="1">
      <c r="A26" s="125" t="s">
        <v>74</v>
      </c>
      <c r="B26" s="125"/>
      <c r="C26" s="103">
        <v>40000</v>
      </c>
      <c r="D26" s="72">
        <v>5593</v>
      </c>
      <c r="E26" s="72">
        <v>0</v>
      </c>
      <c r="F26" s="72">
        <v>0</v>
      </c>
      <c r="G26" s="46">
        <v>2260</v>
      </c>
      <c r="H26" s="46">
        <v>3200</v>
      </c>
      <c r="I26" s="46">
        <f>SUM(C26:H26)</f>
        <v>51053</v>
      </c>
      <c r="J26" s="48"/>
      <c r="K26" s="48"/>
      <c r="L26" s="48"/>
      <c r="M26" s="48"/>
      <c r="N26" s="48"/>
    </row>
    <row r="27" spans="1:14" s="49" customFormat="1" ht="14.25">
      <c r="A27" s="47" t="s">
        <v>70</v>
      </c>
      <c r="B27" s="109" t="s">
        <v>71</v>
      </c>
      <c r="C27" s="69">
        <v>0</v>
      </c>
      <c r="D27" s="69">
        <v>0</v>
      </c>
      <c r="E27" s="69">
        <v>0</v>
      </c>
      <c r="F27" s="69">
        <v>0</v>
      </c>
      <c r="G27" s="69">
        <v>834</v>
      </c>
      <c r="H27" s="69">
        <v>0</v>
      </c>
      <c r="I27" s="69">
        <f>SUM(C27:H27)</f>
        <v>834</v>
      </c>
      <c r="J27" s="48"/>
      <c r="K27" s="48"/>
      <c r="L27" s="48"/>
      <c r="M27" s="48"/>
      <c r="N27" s="48"/>
    </row>
    <row r="28" spans="1:14" s="49" customFormat="1" ht="14.25">
      <c r="A28" s="125" t="s">
        <v>75</v>
      </c>
      <c r="B28" s="125"/>
      <c r="C28" s="46">
        <f aca="true" t="shared" si="2" ref="C28:I28">SUM(C26:C27)</f>
        <v>40000</v>
      </c>
      <c r="D28" s="46">
        <f t="shared" si="2"/>
        <v>5593</v>
      </c>
      <c r="E28" s="46">
        <f t="shared" si="2"/>
        <v>0</v>
      </c>
      <c r="F28" s="46">
        <f t="shared" si="2"/>
        <v>0</v>
      </c>
      <c r="G28" s="46">
        <f t="shared" si="2"/>
        <v>3094</v>
      </c>
      <c r="H28" s="46">
        <f t="shared" si="2"/>
        <v>3200</v>
      </c>
      <c r="I28" s="46">
        <f t="shared" si="2"/>
        <v>51887</v>
      </c>
      <c r="J28" s="48"/>
      <c r="K28" s="48"/>
      <c r="L28" s="48"/>
      <c r="M28" s="48"/>
      <c r="N28" s="48"/>
    </row>
    <row r="29" spans="1:14" s="49" customFormat="1" ht="14.25">
      <c r="A29" s="125" t="s">
        <v>54</v>
      </c>
      <c r="B29" s="125"/>
      <c r="C29" s="46">
        <v>0</v>
      </c>
      <c r="D29" s="46">
        <v>0</v>
      </c>
      <c r="E29" s="46">
        <v>0</v>
      </c>
      <c r="F29" s="46">
        <v>0</v>
      </c>
      <c r="G29" s="46">
        <v>0</v>
      </c>
      <c r="H29" s="46">
        <v>-1600</v>
      </c>
      <c r="I29" s="46">
        <f>SUM(C29:H29)</f>
        <v>-1600</v>
      </c>
      <c r="J29" s="48"/>
      <c r="K29" s="48"/>
      <c r="L29" s="48"/>
      <c r="M29" s="48"/>
      <c r="N29" s="48"/>
    </row>
    <row r="30" spans="1:14" s="49" customFormat="1" ht="14.25">
      <c r="A30" s="47" t="s">
        <v>87</v>
      </c>
      <c r="B30" s="47"/>
      <c r="C30" s="46">
        <v>0</v>
      </c>
      <c r="D30" s="46">
        <v>0</v>
      </c>
      <c r="E30" s="46">
        <v>0</v>
      </c>
      <c r="F30" s="46">
        <v>0</v>
      </c>
      <c r="G30" s="46">
        <v>0</v>
      </c>
      <c r="H30" s="46">
        <v>-1600</v>
      </c>
      <c r="I30" s="46">
        <f>SUM(C30:H30)</f>
        <v>-1600</v>
      </c>
      <c r="J30" s="48"/>
      <c r="K30" s="48"/>
      <c r="L30" s="48"/>
      <c r="M30" s="48"/>
      <c r="N30" s="48"/>
    </row>
    <row r="31" spans="1:15" s="49" customFormat="1" ht="14.25">
      <c r="A31" s="125" t="s">
        <v>10</v>
      </c>
      <c r="B31" s="125"/>
      <c r="C31" s="69">
        <v>0</v>
      </c>
      <c r="D31" s="69">
        <v>0</v>
      </c>
      <c r="E31" s="69">
        <v>0</v>
      </c>
      <c r="F31" s="69">
        <v>0</v>
      </c>
      <c r="G31" s="69">
        <f>'IS'!G27</f>
        <v>257</v>
      </c>
      <c r="H31" s="69">
        <v>0</v>
      </c>
      <c r="I31" s="69">
        <f>SUM(C31:H31)</f>
        <v>257</v>
      </c>
      <c r="J31" s="40"/>
      <c r="K31" s="48"/>
      <c r="L31" s="48"/>
      <c r="M31" s="48"/>
      <c r="N31" s="48"/>
      <c r="O31" s="48"/>
    </row>
    <row r="32" spans="1:14" s="49" customFormat="1" ht="14.25">
      <c r="A32" s="125"/>
      <c r="B32" s="125"/>
      <c r="C32" s="46"/>
      <c r="D32" s="46"/>
      <c r="E32" s="46"/>
      <c r="F32" s="46"/>
      <c r="G32" s="46"/>
      <c r="H32" s="46"/>
      <c r="I32" s="46"/>
      <c r="J32" s="48"/>
      <c r="K32" s="48"/>
      <c r="L32" s="48"/>
      <c r="M32" s="48"/>
      <c r="N32" s="48"/>
    </row>
    <row r="33" spans="1:14" s="49" customFormat="1" ht="15" thickBot="1">
      <c r="A33" s="125" t="s">
        <v>119</v>
      </c>
      <c r="B33" s="125"/>
      <c r="C33" s="70">
        <f aca="true" t="shared" si="3" ref="C33:I33">SUM(C28:C32)</f>
        <v>40000</v>
      </c>
      <c r="D33" s="70">
        <f t="shared" si="3"/>
        <v>5593</v>
      </c>
      <c r="E33" s="70">
        <f t="shared" si="3"/>
        <v>0</v>
      </c>
      <c r="F33" s="70">
        <f t="shared" si="3"/>
        <v>0</v>
      </c>
      <c r="G33" s="70">
        <f t="shared" si="3"/>
        <v>3351</v>
      </c>
      <c r="H33" s="70">
        <f t="shared" si="3"/>
        <v>0</v>
      </c>
      <c r="I33" s="70">
        <f t="shared" si="3"/>
        <v>48944</v>
      </c>
      <c r="J33" s="48"/>
      <c r="K33" s="48"/>
      <c r="L33" s="48"/>
      <c r="M33" s="48"/>
      <c r="N33" s="48"/>
    </row>
    <row r="34" spans="1:14" s="49" customFormat="1" ht="14.25">
      <c r="A34" s="125"/>
      <c r="B34" s="125"/>
      <c r="C34" s="46"/>
      <c r="D34" s="46"/>
      <c r="E34" s="46"/>
      <c r="F34" s="46"/>
      <c r="G34" s="46"/>
      <c r="H34" s="46"/>
      <c r="I34" s="40"/>
      <c r="J34" s="48"/>
      <c r="K34" s="48"/>
      <c r="L34" s="48"/>
      <c r="M34" s="48"/>
      <c r="N34" s="48"/>
    </row>
    <row r="35" ht="1.5" customHeight="1"/>
    <row r="36" spans="1:9" ht="23.25" customHeight="1">
      <c r="A36" s="117" t="s">
        <v>96</v>
      </c>
      <c r="B36" s="118"/>
      <c r="C36" s="118"/>
      <c r="D36" s="118"/>
      <c r="E36" s="118"/>
      <c r="F36" s="118"/>
      <c r="G36" s="118"/>
      <c r="H36" s="118"/>
      <c r="I36" s="118"/>
    </row>
    <row r="37" spans="1:9" ht="12" customHeight="1">
      <c r="A37" s="118"/>
      <c r="B37" s="118"/>
      <c r="C37" s="118"/>
      <c r="D37" s="118"/>
      <c r="E37" s="118"/>
      <c r="F37" s="118"/>
      <c r="G37" s="118"/>
      <c r="H37" s="118"/>
      <c r="I37" s="118"/>
    </row>
    <row r="38" spans="1:9" ht="12" customHeight="1">
      <c r="A38" s="118"/>
      <c r="B38" s="118"/>
      <c r="C38" s="118"/>
      <c r="D38" s="118"/>
      <c r="E38" s="118"/>
      <c r="F38" s="118"/>
      <c r="G38" s="118"/>
      <c r="H38" s="118"/>
      <c r="I38" s="118"/>
    </row>
  </sheetData>
  <mergeCells count="17">
    <mergeCell ref="A22:B22"/>
    <mergeCell ref="A26:B26"/>
    <mergeCell ref="A31:B31"/>
    <mergeCell ref="A34:B34"/>
    <mergeCell ref="A28:B28"/>
    <mergeCell ref="A29:B29"/>
    <mergeCell ref="A32:B32"/>
    <mergeCell ref="C9:F9"/>
    <mergeCell ref="A36:I38"/>
    <mergeCell ref="G9:H9"/>
    <mergeCell ref="C8:I8"/>
    <mergeCell ref="A17:B17"/>
    <mergeCell ref="A14:B14"/>
    <mergeCell ref="A15:B15"/>
    <mergeCell ref="A33:B33"/>
    <mergeCell ref="A18:B18"/>
    <mergeCell ref="A23:B23"/>
  </mergeCells>
  <printOptions horizontalCentered="1"/>
  <pageMargins left="0" right="0" top="0.86" bottom="0.38" header="0.38" footer="0.53"/>
  <pageSetup horizontalDpi="300" verticalDpi="300" orientation="landscape" paperSize="9" scale="90" r:id="rId2"/>
  <headerFooter alignWithMargins="0">
    <oddFooter>&amp;C&amp;"Arial,Bold"&amp;8- 4 - &amp;R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richard</cp:lastModifiedBy>
  <cp:lastPrinted>2007-02-12T04:25:21Z</cp:lastPrinted>
  <dcterms:created xsi:type="dcterms:W3CDTF">1999-02-13T02:20:00Z</dcterms:created>
  <dcterms:modified xsi:type="dcterms:W3CDTF">2007-02-22T09:39:30Z</dcterms:modified>
  <cp:category/>
  <cp:version/>
  <cp:contentType/>
  <cp:contentStatus/>
</cp:coreProperties>
</file>